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DIO'!$A$2:$K$35</definedName>
    <definedName name="_xlnm.Print_Area" localSheetId="1">'PLAN PRIHODA'!$A$1:$H$42</definedName>
  </definedNames>
  <calcPr fullCalcOnLoad="1"/>
</workbook>
</file>

<file path=xl/sharedStrings.xml><?xml version="1.0" encoding="utf-8"?>
<sst xmlns="http://schemas.openxmlformats.org/spreadsheetml/2006/main" count="173" uniqueCount="111">
  <si>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</si>
  <si>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</si>
  <si>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</si>
  <si>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</si>
  <si>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</si>
  <si>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</si>
  <si>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</si>
  <si>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</si>
  <si>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</si>
  <si>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</si>
  <si>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</si>
  <si>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</si>
  <si>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</si>
  <si>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</si>
  <si>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</si>
  <si>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</si>
  <si>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</si>
  <si>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</si>
  <si>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</si>
  <si>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</si>
  <si>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</si>
  <si>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</si>
  <si>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</si>
  <si>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</si>
  <si>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</si>
  <si>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</si>
  <si>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</si>
  <si>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</si>
  <si>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</si>
  <si>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Ostali nespomenuti rashodi poslovanja</t>
  </si>
  <si>
    <t>Financijski  rashodi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</si>
  <si>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</si>
  <si>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</si>
  <si>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</si>
  <si>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</si>
  <si>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</si>
  <si>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</si>
  <si>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</si>
  <si>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</si>
  <si>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</si>
  <si>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</si>
  <si>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</si>
  <si>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</si>
  <si>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OŠ MARKOVAC-VRBOVA</t>
  </si>
  <si>
    <t>Osnovnoškolsko obrazovanje</t>
  </si>
  <si>
    <t>DECENTRALIZIRANA SREDSTVA</t>
  </si>
  <si>
    <t>Službena putovanja</t>
  </si>
  <si>
    <t>Stručno usavršavanje zaposlenika</t>
  </si>
  <si>
    <t>Energija</t>
  </si>
  <si>
    <t>Sitni inventar i autogume</t>
  </si>
  <si>
    <t>Službena radna i zaštitna odjeća</t>
  </si>
  <si>
    <t>Usluge telefona, pošte i prijevoza</t>
  </si>
  <si>
    <t>Komunalne usluge</t>
  </si>
  <si>
    <t>Zdravstvene i veterinarske usluge</t>
  </si>
  <si>
    <t>Računalne usluge</t>
  </si>
  <si>
    <t>Ostale usluge</t>
  </si>
  <si>
    <t>Nakn trošk osobama izvan rad odnosa</t>
  </si>
  <si>
    <t>Premije osiguranja</t>
  </si>
  <si>
    <t>Reprezentacija</t>
  </si>
  <si>
    <t>Članarine i norme</t>
  </si>
  <si>
    <t>Pristojbe i naknade</t>
  </si>
  <si>
    <t>Bankar usluge i usluge plat prometa</t>
  </si>
  <si>
    <t>Zatezne kamate</t>
  </si>
  <si>
    <t>Ostali nespomenuti financ rashodi</t>
  </si>
  <si>
    <t>VLASTITI PRIHODI</t>
  </si>
  <si>
    <t>Uredski materijal i ost mat rashodi</t>
  </si>
  <si>
    <t>PRIHODI ZA POSEBNE NAMJENE</t>
  </si>
  <si>
    <t>Materijal i sirovine</t>
  </si>
  <si>
    <t>Usluge tek i inv održavanja</t>
  </si>
  <si>
    <t>POMOĆI</t>
  </si>
  <si>
    <t>Knjige</t>
  </si>
  <si>
    <t>DONACIJE</t>
  </si>
  <si>
    <t>POMOĆI-BPŽ</t>
  </si>
  <si>
    <t>Plaće za rad pomoćnika u nastavi</t>
  </si>
  <si>
    <t>Dopr za obvezno zdravstv osiguranje</t>
  </si>
  <si>
    <t>Dop za obv osig u slučaju nezgode</t>
  </si>
  <si>
    <t>Rashodi za nabavu nefinanc imovine</t>
  </si>
  <si>
    <t>Ostale naknade troškova zaposlenima</t>
  </si>
  <si>
    <t>Sitni inventar</t>
  </si>
  <si>
    <t>Ostali nenavedeni rashodi za zaposlene</t>
  </si>
  <si>
    <t>Doprinosi za ZO</t>
  </si>
  <si>
    <t>Naknada za prijevoz</t>
  </si>
  <si>
    <t>Stručno usavršavanje</t>
  </si>
  <si>
    <t>Uredski materijal i ost mat.rash</t>
  </si>
  <si>
    <t>Naknada trošk osobama izvan rad.odn</t>
  </si>
  <si>
    <t>Nakn građanima u naravi</t>
  </si>
  <si>
    <t>Uredska oprema i namještaj</t>
  </si>
  <si>
    <t>Materijal i sirovine-EU PROJEKT</t>
  </si>
  <si>
    <t>Materijal i sirovine-ŠKOSKA SHEMA</t>
  </si>
  <si>
    <t>Darovi pomoćnicima u nastavi</t>
  </si>
  <si>
    <t>Naknade za prijevoz</t>
  </si>
  <si>
    <t>2022.</t>
  </si>
  <si>
    <t>PRIJEDLOG FINANCIJSKOG PLANA OŠ MARKOVAC-VRBOVA ZA 2022. I                                                                                                                                                PROJEKCIJA PLANA ZA  2023. I 2024. GODINU</t>
  </si>
  <si>
    <t>Prijedlog plana 
za 2022</t>
  </si>
  <si>
    <t>Projekcija plana
za 2023.</t>
  </si>
  <si>
    <t>Projekcija plana 
za 2024.</t>
  </si>
  <si>
    <t>Prijedlog plana 
za 2022.</t>
  </si>
  <si>
    <t>2023.</t>
  </si>
  <si>
    <t>2024.</t>
  </si>
  <si>
    <t>63931-PUN</t>
  </si>
  <si>
    <t>63932-osig.prehr.</t>
  </si>
  <si>
    <t>63933-šk. Shema,medni dan</t>
  </si>
  <si>
    <t>Ukupno prihodi i primici za 2022.</t>
  </si>
  <si>
    <t>Ukupno prihodi i primici za 2023.</t>
  </si>
  <si>
    <t>Ukupno prihodi i primici za 2024.</t>
  </si>
  <si>
    <t>PRIJEDLOG PLANA ZA 2022.</t>
  </si>
  <si>
    <t>PROJEKCIJA PLANA ZA 2023.</t>
  </si>
  <si>
    <t>PROJEKCIJA PLANA ZA 2024.</t>
  </si>
  <si>
    <t>Naknade građanima i kućanst u naravi</t>
  </si>
  <si>
    <t>Sportska i glazbena oprema</t>
  </si>
  <si>
    <t>MEDNI DAN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</si>
</sst>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;[Red]#,##0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5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left" wrapText="1"/>
    </xf>
    <xf numFmtId="0" fontId="34" fillId="0" borderId="40" xfId="0" applyFont="1" applyBorder="1" applyAlignment="1" quotePrefix="1">
      <alignment horizontal="center" wrapText="1"/>
    </xf>
    <xf numFmtId="0" fontId="34" fillId="0" borderId="40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50" borderId="41" xfId="0" applyNumberFormat="1" applyFont="1" applyFill="1" applyBorder="1" applyAlignment="1" quotePrefix="1">
      <alignment horizontal="right"/>
    </xf>
    <xf numFmtId="3" fontId="34" fillId="50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1" fillId="0" borderId="43" xfId="0" applyNumberFormat="1" applyFont="1" applyBorder="1" applyAlignment="1">
      <alignment horizontal="left" wrapText="1"/>
    </xf>
    <xf numFmtId="3" fontId="21" fillId="0" borderId="44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178" fontId="25" fillId="0" borderId="23" xfId="0" applyNumberFormat="1" applyFont="1" applyFill="1" applyBorder="1" applyAlignment="1" applyProtection="1">
      <alignment/>
      <protection/>
    </xf>
    <xf numFmtId="178" fontId="27" fillId="0" borderId="23" xfId="0" applyNumberFormat="1" applyFont="1" applyFill="1" applyBorder="1" applyAlignment="1" applyProtection="1">
      <alignment/>
      <protection/>
    </xf>
    <xf numFmtId="178" fontId="42" fillId="0" borderId="23" xfId="0" applyNumberFormat="1" applyFont="1" applyFill="1" applyBorder="1" applyAlignment="1" applyProtection="1">
      <alignment/>
      <protection/>
    </xf>
    <xf numFmtId="178" fontId="43" fillId="0" borderId="23" xfId="0" applyNumberFormat="1" applyFont="1" applyFill="1" applyBorder="1" applyAlignment="1" applyProtection="1">
      <alignment/>
      <protection/>
    </xf>
    <xf numFmtId="0" fontId="22" fillId="25" borderId="23" xfId="0" applyNumberFormat="1" applyFont="1" applyFill="1" applyBorder="1" applyAlignment="1" applyProtection="1">
      <alignment horizontal="center"/>
      <protection/>
    </xf>
    <xf numFmtId="0" fontId="22" fillId="25" borderId="23" xfId="0" applyNumberFormat="1" applyFont="1" applyFill="1" applyBorder="1" applyAlignment="1" applyProtection="1">
      <alignment wrapText="1"/>
      <protection/>
    </xf>
    <xf numFmtId="178" fontId="22" fillId="25" borderId="23" xfId="0" applyNumberFormat="1" applyFont="1" applyFill="1" applyBorder="1" applyAlignment="1" applyProtection="1">
      <alignment/>
      <protection/>
    </xf>
    <xf numFmtId="0" fontId="27" fillId="25" borderId="23" xfId="0" applyNumberFormat="1" applyFont="1" applyFill="1" applyBorder="1" applyAlignment="1" applyProtection="1">
      <alignment horizontal="center"/>
      <protection/>
    </xf>
    <xf numFmtId="0" fontId="27" fillId="25" borderId="23" xfId="0" applyNumberFormat="1" applyFont="1" applyFill="1" applyBorder="1" applyAlignment="1" applyProtection="1">
      <alignment wrapText="1"/>
      <protection/>
    </xf>
    <xf numFmtId="178" fontId="27" fillId="25" borderId="23" xfId="0" applyNumberFormat="1" applyFont="1" applyFill="1" applyBorder="1" applyAlignment="1" applyProtection="1">
      <alignment/>
      <protection/>
    </xf>
    <xf numFmtId="0" fontId="27" fillId="51" borderId="23" xfId="0" applyNumberFormat="1" applyFont="1" applyFill="1" applyBorder="1" applyAlignment="1" applyProtection="1">
      <alignment wrapText="1"/>
      <protection/>
    </xf>
    <xf numFmtId="178" fontId="27" fillId="51" borderId="23" xfId="0" applyNumberFormat="1" applyFont="1" applyFill="1" applyBorder="1" applyAlignment="1" applyProtection="1">
      <alignment/>
      <protection/>
    </xf>
    <xf numFmtId="0" fontId="27" fillId="52" borderId="23" xfId="0" applyNumberFormat="1" applyFont="1" applyFill="1" applyBorder="1" applyAlignment="1" applyProtection="1">
      <alignment horizontal="center"/>
      <protection/>
    </xf>
    <xf numFmtId="0" fontId="27" fillId="52" borderId="23" xfId="0" applyNumberFormat="1" applyFont="1" applyFill="1" applyBorder="1" applyAlignment="1" applyProtection="1">
      <alignment wrapText="1"/>
      <protection/>
    </xf>
    <xf numFmtId="178" fontId="27" fillId="52" borderId="23" xfId="0" applyNumberFormat="1" applyFont="1" applyFill="1" applyBorder="1" applyAlignment="1" applyProtection="1">
      <alignment/>
      <protection/>
    </xf>
    <xf numFmtId="0" fontId="27" fillId="25" borderId="23" xfId="0" applyNumberFormat="1" applyFont="1" applyFill="1" applyBorder="1" applyAlignment="1" applyProtection="1">
      <alignment horizontal="left"/>
      <protection/>
    </xf>
    <xf numFmtId="0" fontId="27" fillId="51" borderId="23" xfId="0" applyNumberFormat="1" applyFont="1" applyFill="1" applyBorder="1" applyAlignment="1" applyProtection="1">
      <alignment horizontal="left"/>
      <protection/>
    </xf>
    <xf numFmtId="178" fontId="42" fillId="51" borderId="23" xfId="0" applyNumberFormat="1" applyFont="1" applyFill="1" applyBorder="1" applyAlignment="1" applyProtection="1">
      <alignment/>
      <protection/>
    </xf>
    <xf numFmtId="178" fontId="43" fillId="51" borderId="23" xfId="0" applyNumberFormat="1" applyFont="1" applyFill="1" applyBorder="1" applyAlignment="1" applyProtection="1">
      <alignment/>
      <protection/>
    </xf>
    <xf numFmtId="0" fontId="27" fillId="25" borderId="0" xfId="0" applyNumberFormat="1" applyFont="1" applyFill="1" applyBorder="1" applyAlignment="1" applyProtection="1">
      <alignment/>
      <protection/>
    </xf>
    <xf numFmtId="3" fontId="27" fillId="52" borderId="23" xfId="0" applyNumberFormat="1" applyFont="1" applyFill="1" applyBorder="1" applyAlignment="1" applyProtection="1">
      <alignment horizontal="right"/>
      <protection/>
    </xf>
    <xf numFmtId="3" fontId="27" fillId="51" borderId="23" xfId="0" applyNumberFormat="1" applyFont="1" applyFill="1" applyBorder="1" applyAlignment="1" applyProtection="1">
      <alignment wrapText="1"/>
      <protection/>
    </xf>
    <xf numFmtId="178" fontId="27" fillId="0" borderId="45" xfId="0" applyNumberFormat="1" applyFont="1" applyFill="1" applyBorder="1" applyAlignment="1" applyProtection="1">
      <alignment/>
      <protection/>
    </xf>
    <xf numFmtId="0" fontId="27" fillId="0" borderId="40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3" fillId="0" borderId="45" xfId="0" applyNumberFormat="1" applyFont="1" applyFill="1" applyBorder="1" applyAlignment="1" applyProtection="1">
      <alignment wrapText="1"/>
      <protection/>
    </xf>
    <xf numFmtId="178" fontId="25" fillId="0" borderId="45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left"/>
      <protection/>
    </xf>
    <xf numFmtId="3" fontId="25" fillId="0" borderId="45" xfId="0" applyNumberFormat="1" applyFont="1" applyFill="1" applyBorder="1" applyAlignment="1" applyProtection="1">
      <alignment horizontal="right"/>
      <protection/>
    </xf>
    <xf numFmtId="178" fontId="27" fillId="25" borderId="23" xfId="0" applyNumberFormat="1" applyFont="1" applyFill="1" applyBorder="1" applyAlignment="1" applyProtection="1">
      <alignment horizontal="right"/>
      <protection/>
    </xf>
    <xf numFmtId="0" fontId="27" fillId="25" borderId="23" xfId="0" applyNumberFormat="1" applyFont="1" applyFill="1" applyBorder="1" applyAlignment="1" applyProtection="1">
      <alignment horizontal="right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4" fillId="25" borderId="23" xfId="0" applyNumberFormat="1" applyFont="1" applyFill="1" applyBorder="1" applyAlignment="1" applyProtection="1">
      <alignment wrapText="1"/>
      <protection/>
    </xf>
    <xf numFmtId="0" fontId="24" fillId="53" borderId="23" xfId="0" applyNumberFormat="1" applyFont="1" applyFill="1" applyBorder="1" applyAlignment="1" applyProtection="1">
      <alignment wrapText="1"/>
      <protection/>
    </xf>
    <xf numFmtId="0" fontId="25" fillId="53" borderId="23" xfId="0" applyNumberFormat="1" applyFont="1" applyFill="1" applyBorder="1" applyAlignment="1" applyProtection="1">
      <alignment horizontal="center"/>
      <protection/>
    </xf>
    <xf numFmtId="0" fontId="23" fillId="53" borderId="23" xfId="0" applyNumberFormat="1" applyFont="1" applyFill="1" applyBorder="1" applyAlignment="1" applyProtection="1">
      <alignment wrapText="1"/>
      <protection/>
    </xf>
    <xf numFmtId="178" fontId="25" fillId="53" borderId="23" xfId="0" applyNumberFormat="1" applyFont="1" applyFill="1" applyBorder="1" applyAlignment="1" applyProtection="1">
      <alignment/>
      <protection/>
    </xf>
    <xf numFmtId="3" fontId="27" fillId="25" borderId="23" xfId="0" applyNumberFormat="1" applyFont="1" applyFill="1" applyBorder="1" applyAlignment="1" applyProtection="1">
      <alignment horizontal="right"/>
      <protection/>
    </xf>
    <xf numFmtId="0" fontId="25" fillId="53" borderId="0" xfId="0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right"/>
      <protection/>
    </xf>
    <xf numFmtId="3" fontId="24" fillId="25" borderId="23" xfId="0" applyNumberFormat="1" applyFont="1" applyFill="1" applyBorder="1" applyAlignment="1" applyProtection="1">
      <alignment wrapText="1"/>
      <protection/>
    </xf>
    <xf numFmtId="3" fontId="24" fillId="53" borderId="23" xfId="0" applyNumberFormat="1" applyFont="1" applyFill="1" applyBorder="1" applyAlignment="1" applyProtection="1">
      <alignment wrapText="1"/>
      <protection/>
    </xf>
    <xf numFmtId="1" fontId="44" fillId="0" borderId="27" xfId="0" applyNumberFormat="1" applyFont="1" applyBorder="1" applyAlignment="1">
      <alignment horizontal="left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40" xfId="0" applyNumberFormat="1" applyFont="1" applyFill="1" applyBorder="1" applyAlignment="1" applyProtection="1">
      <alignment wrapText="1"/>
      <protection/>
    </xf>
    <xf numFmtId="0" fontId="21" fillId="7" borderId="4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40" xfId="0" applyNumberFormat="1" applyFont="1" applyFill="1" applyBorder="1" applyAlignment="1" applyProtection="1">
      <alignment wrapText="1"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40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1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152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57725"/>
          <a:ext cx="11525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577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24850"/>
          <a:ext cx="1152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248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7">
      <selection activeCell="F25" sqref="F25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4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59"/>
      <c r="B2" s="159"/>
      <c r="C2" s="159"/>
      <c r="D2" s="159"/>
      <c r="E2" s="159"/>
      <c r="F2" s="159"/>
      <c r="G2" s="159"/>
      <c r="H2" s="159"/>
    </row>
    <row r="3" spans="1:8" ht="48" customHeight="1">
      <c r="A3" s="160" t="s">
        <v>92</v>
      </c>
      <c r="B3" s="160"/>
      <c r="C3" s="160"/>
      <c r="D3" s="160"/>
      <c r="E3" s="160"/>
      <c r="F3" s="160"/>
      <c r="G3" s="160"/>
      <c r="H3" s="160"/>
    </row>
    <row r="4" spans="1:8" s="71" customFormat="1" ht="26.25" customHeight="1">
      <c r="A4" s="160" t="s">
        <v>32</v>
      </c>
      <c r="B4" s="160"/>
      <c r="C4" s="160"/>
      <c r="D4" s="160"/>
      <c r="E4" s="160"/>
      <c r="F4" s="160"/>
      <c r="G4" s="161"/>
      <c r="H4" s="161"/>
    </row>
    <row r="5" spans="1:5" ht="15.75" customHeight="1">
      <c r="A5" s="72"/>
      <c r="B5" s="73"/>
      <c r="C5" s="73"/>
      <c r="D5" s="73"/>
      <c r="E5" s="73"/>
    </row>
    <row r="6" spans="1:9" ht="27.75" customHeight="1">
      <c r="A6" s="74"/>
      <c r="B6" s="75"/>
      <c r="C6" s="75"/>
      <c r="D6" s="76"/>
      <c r="E6" s="77"/>
      <c r="F6" s="78" t="s">
        <v>93</v>
      </c>
      <c r="G6" s="78" t="s">
        <v>94</v>
      </c>
      <c r="H6" s="79" t="s">
        <v>95</v>
      </c>
      <c r="I6" s="80"/>
    </row>
    <row r="7" spans="1:9" ht="27.75" customHeight="1">
      <c r="A7" s="162" t="s">
        <v>34</v>
      </c>
      <c r="B7" s="163"/>
      <c r="C7" s="163"/>
      <c r="D7" s="163"/>
      <c r="E7" s="164"/>
      <c r="F7" s="95">
        <f>+F8+F9</f>
        <v>4074654</v>
      </c>
      <c r="G7" s="95">
        <f>G8+G9</f>
        <v>4074654</v>
      </c>
      <c r="H7" s="95">
        <f>+H8+H9</f>
        <v>4074654</v>
      </c>
      <c r="I7" s="93"/>
    </row>
    <row r="8" spans="1:8" ht="22.5" customHeight="1">
      <c r="A8" s="165" t="s">
        <v>0</v>
      </c>
      <c r="B8" s="166"/>
      <c r="C8" s="166"/>
      <c r="D8" s="166"/>
      <c r="E8" s="167"/>
      <c r="F8" s="98">
        <v>4074654</v>
      </c>
      <c r="G8" s="98">
        <v>4074654</v>
      </c>
      <c r="H8" s="98">
        <v>4074654</v>
      </c>
    </row>
    <row r="9" spans="1:8" ht="22.5" customHeight="1">
      <c r="A9" s="168" t="s">
        <v>37</v>
      </c>
      <c r="B9" s="167"/>
      <c r="C9" s="167"/>
      <c r="D9" s="167"/>
      <c r="E9" s="167"/>
      <c r="F9" s="98"/>
      <c r="G9" s="98"/>
      <c r="H9" s="98"/>
    </row>
    <row r="10" spans="1:8" ht="22.5" customHeight="1">
      <c r="A10" s="94" t="s">
        <v>35</v>
      </c>
      <c r="B10" s="97"/>
      <c r="C10" s="97"/>
      <c r="D10" s="97"/>
      <c r="E10" s="97"/>
      <c r="F10" s="95"/>
      <c r="G10" s="95"/>
      <c r="H10" s="95"/>
    </row>
    <row r="11" spans="1:10" ht="22.5" customHeight="1">
      <c r="A11" s="169" t="s">
        <v>1</v>
      </c>
      <c r="B11" s="166"/>
      <c r="C11" s="166"/>
      <c r="D11" s="166"/>
      <c r="E11" s="170"/>
      <c r="F11" s="95">
        <v>4074654</v>
      </c>
      <c r="G11" s="95">
        <v>4074654</v>
      </c>
      <c r="H11" s="95">
        <v>4074654</v>
      </c>
      <c r="I11" s="61"/>
      <c r="J11" s="61"/>
    </row>
    <row r="12" spans="1:10" ht="22.5" customHeight="1">
      <c r="A12" s="171" t="s">
        <v>39</v>
      </c>
      <c r="B12" s="167"/>
      <c r="C12" s="167"/>
      <c r="D12" s="167"/>
      <c r="E12" s="167"/>
      <c r="F12" s="81">
        <v>0</v>
      </c>
      <c r="G12" s="81">
        <v>0</v>
      </c>
      <c r="H12" s="82">
        <v>0</v>
      </c>
      <c r="I12" s="61"/>
      <c r="J12" s="61"/>
    </row>
    <row r="13" spans="1:10" ht="22.5" customHeight="1">
      <c r="A13" s="172" t="s">
        <v>2</v>
      </c>
      <c r="B13" s="163"/>
      <c r="C13" s="163"/>
      <c r="D13" s="163"/>
      <c r="E13" s="163"/>
      <c r="F13" s="96"/>
      <c r="G13" s="96"/>
      <c r="H13" s="96"/>
      <c r="J13" s="61"/>
    </row>
    <row r="14" spans="1:8" ht="25.5" customHeight="1">
      <c r="A14" s="160"/>
      <c r="B14" s="173"/>
      <c r="C14" s="173"/>
      <c r="D14" s="173"/>
      <c r="E14" s="173"/>
      <c r="F14" s="174"/>
      <c r="G14" s="174"/>
      <c r="H14" s="174"/>
    </row>
    <row r="15" spans="1:10" ht="27.75" customHeight="1">
      <c r="A15" s="74"/>
      <c r="B15" s="75"/>
      <c r="C15" s="75"/>
      <c r="D15" s="76"/>
      <c r="E15" s="77"/>
      <c r="F15" s="78" t="s">
        <v>96</v>
      </c>
      <c r="G15" s="78" t="s">
        <v>94</v>
      </c>
      <c r="H15" s="79" t="s">
        <v>95</v>
      </c>
      <c r="J15" s="61"/>
    </row>
    <row r="16" spans="1:10" ht="30.75" customHeight="1">
      <c r="A16" s="175" t="s">
        <v>40</v>
      </c>
      <c r="B16" s="176"/>
      <c r="C16" s="176"/>
      <c r="D16" s="176"/>
      <c r="E16" s="177"/>
      <c r="F16" s="99">
        <v>-17550</v>
      </c>
      <c r="G16" s="99"/>
      <c r="H16" s="100"/>
      <c r="J16" s="61"/>
    </row>
    <row r="17" spans="1:10" ht="34.5" customHeight="1">
      <c r="A17" s="178" t="s">
        <v>41</v>
      </c>
      <c r="B17" s="179"/>
      <c r="C17" s="179"/>
      <c r="D17" s="179"/>
      <c r="E17" s="180"/>
      <c r="F17" s="101">
        <v>-17550</v>
      </c>
      <c r="G17" s="101"/>
      <c r="H17" s="96"/>
      <c r="J17" s="61"/>
    </row>
    <row r="18" spans="1:10" s="66" customFormat="1" ht="25.5" customHeight="1">
      <c r="A18" s="183"/>
      <c r="B18" s="173"/>
      <c r="C18" s="173"/>
      <c r="D18" s="173"/>
      <c r="E18" s="173"/>
      <c r="F18" s="174"/>
      <c r="G18" s="174"/>
      <c r="H18" s="174"/>
      <c r="J18" s="102"/>
    </row>
    <row r="19" spans="1:11" s="66" customFormat="1" ht="27.75" customHeight="1">
      <c r="A19" s="74"/>
      <c r="B19" s="75"/>
      <c r="C19" s="75"/>
      <c r="D19" s="76"/>
      <c r="E19" s="77"/>
      <c r="F19" s="78" t="s">
        <v>96</v>
      </c>
      <c r="G19" s="78" t="s">
        <v>94</v>
      </c>
      <c r="H19" s="79" t="s">
        <v>95</v>
      </c>
      <c r="J19" s="102"/>
      <c r="K19" s="102"/>
    </row>
    <row r="20" spans="1:10" s="66" customFormat="1" ht="22.5" customHeight="1">
      <c r="A20" s="165" t="s">
        <v>3</v>
      </c>
      <c r="B20" s="166"/>
      <c r="C20" s="166"/>
      <c r="D20" s="166"/>
      <c r="E20" s="166"/>
      <c r="F20" s="81"/>
      <c r="G20" s="81"/>
      <c r="H20" s="81"/>
      <c r="J20" s="102"/>
    </row>
    <row r="21" spans="1:8" s="66" customFormat="1" ht="33.75" customHeight="1">
      <c r="A21" s="165" t="s">
        <v>4</v>
      </c>
      <c r="B21" s="166"/>
      <c r="C21" s="166"/>
      <c r="D21" s="166"/>
      <c r="E21" s="166"/>
      <c r="F21" s="81"/>
      <c r="G21" s="81"/>
      <c r="H21" s="81"/>
    </row>
    <row r="22" spans="1:11" s="66" customFormat="1" ht="22.5" customHeight="1">
      <c r="A22" s="172" t="s">
        <v>5</v>
      </c>
      <c r="B22" s="163"/>
      <c r="C22" s="163"/>
      <c r="D22" s="163"/>
      <c r="E22" s="163"/>
      <c r="F22" s="95">
        <f>F20-F21</f>
        <v>0</v>
      </c>
      <c r="G22" s="95">
        <f>G20-G21</f>
        <v>0</v>
      </c>
      <c r="H22" s="95">
        <f>H20-H21</f>
        <v>0</v>
      </c>
      <c r="J22" s="103"/>
      <c r="K22" s="102"/>
    </row>
    <row r="23" spans="1:8" s="66" customFormat="1" ht="25.5" customHeight="1">
      <c r="A23" s="183"/>
      <c r="B23" s="173"/>
      <c r="C23" s="173"/>
      <c r="D23" s="173"/>
      <c r="E23" s="173"/>
      <c r="F23" s="174"/>
      <c r="G23" s="174"/>
      <c r="H23" s="174"/>
    </row>
    <row r="24" spans="1:8" s="66" customFormat="1" ht="22.5" customHeight="1">
      <c r="A24" s="169" t="s">
        <v>6</v>
      </c>
      <c r="B24" s="166"/>
      <c r="C24" s="166"/>
      <c r="D24" s="166"/>
      <c r="E24" s="166"/>
      <c r="F24" s="81">
        <v>0</v>
      </c>
      <c r="G24" s="81">
        <f>IF((G13+G17+G22)&lt;&gt;0,"NESLAGANJE ZBROJA",(G13+G17+G22))</f>
        <v>0</v>
      </c>
      <c r="H24" s="81">
        <f>IF((H13+H17+H22)&lt;&gt;0,"NESLAGANJE ZBROJA",(H13+H17+H22))</f>
        <v>0</v>
      </c>
    </row>
    <row r="25" spans="1:5" s="66" customFormat="1" ht="18" customHeight="1">
      <c r="A25" s="83"/>
      <c r="B25" s="73"/>
      <c r="C25" s="73"/>
      <c r="D25" s="73"/>
      <c r="E25" s="73"/>
    </row>
    <row r="26" spans="1:8" ht="42" customHeight="1">
      <c r="A26" s="181" t="s">
        <v>42</v>
      </c>
      <c r="B26" s="182"/>
      <c r="C26" s="182"/>
      <c r="D26" s="182"/>
      <c r="E26" s="182"/>
      <c r="F26" s="182"/>
      <c r="G26" s="182"/>
      <c r="H26" s="182"/>
    </row>
    <row r="27" ht="12.75">
      <c r="E27" s="104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5:8" ht="12.75">
      <c r="E33" s="105"/>
      <c r="F33" s="63"/>
      <c r="G33" s="63"/>
      <c r="H33" s="63"/>
    </row>
    <row r="34" spans="5:8" ht="12.75">
      <c r="E34" s="105"/>
      <c r="F34" s="61"/>
      <c r="G34" s="61"/>
      <c r="H34" s="61"/>
    </row>
    <row r="35" spans="5:8" ht="12.75">
      <c r="E35" s="105"/>
      <c r="F35" s="61"/>
      <c r="G35" s="61"/>
      <c r="H35" s="61"/>
    </row>
    <row r="36" spans="5:8" ht="12.75">
      <c r="E36" s="105"/>
      <c r="F36" s="61"/>
      <c r="G36" s="61"/>
      <c r="H36" s="61"/>
    </row>
    <row r="37" spans="5:8" ht="12.75">
      <c r="E37" s="105"/>
      <c r="F37" s="61"/>
      <c r="G37" s="61"/>
      <c r="H37" s="61"/>
    </row>
    <row r="38" ht="12.75">
      <c r="E38" s="105"/>
    </row>
    <row r="43" ht="12.75">
      <c r="F43" s="61"/>
    </row>
    <row r="44" ht="12.75">
      <c r="F44" s="61"/>
    </row>
    <row r="45" ht="12.75">
      <c r="F45" s="61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tabSelected="1" view="pageBreakPreview" zoomScaleSheetLayoutView="100" zoomScalePageLayoutView="0" workbookViewId="0" topLeftCell="A19">
      <selection activeCell="D41" sqref="D41"/>
    </sheetView>
  </sheetViews>
  <sheetFormatPr defaultColWidth="11.421875" defaultRowHeight="12.75"/>
  <cols>
    <col min="1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60" t="s">
        <v>7</v>
      </c>
      <c r="B1" s="160"/>
      <c r="C1" s="160"/>
      <c r="D1" s="160"/>
      <c r="E1" s="160"/>
      <c r="F1" s="160"/>
      <c r="G1" s="160"/>
      <c r="H1" s="160"/>
    </row>
    <row r="2" spans="1:8" s="1" customFormat="1" ht="13.5" thickBot="1">
      <c r="A2" s="15"/>
      <c r="H2" s="16" t="s">
        <v>8</v>
      </c>
    </row>
    <row r="3" spans="1:8" s="1" customFormat="1" ht="26.25" thickBot="1">
      <c r="A3" s="89" t="s">
        <v>9</v>
      </c>
      <c r="B3" s="187" t="s">
        <v>91</v>
      </c>
      <c r="C3" s="188"/>
      <c r="D3" s="188"/>
      <c r="E3" s="188"/>
      <c r="F3" s="188"/>
      <c r="G3" s="188"/>
      <c r="H3" s="189"/>
    </row>
    <row r="4" spans="1:8" s="1" customFormat="1" ht="90" thickBot="1">
      <c r="A4" s="90" t="s">
        <v>10</v>
      </c>
      <c r="B4" s="17" t="s">
        <v>11</v>
      </c>
      <c r="C4" s="18" t="s">
        <v>12</v>
      </c>
      <c r="D4" s="18" t="s">
        <v>13</v>
      </c>
      <c r="E4" s="18" t="s">
        <v>14</v>
      </c>
      <c r="F4" s="18" t="s">
        <v>15</v>
      </c>
      <c r="G4" s="18" t="s">
        <v>38</v>
      </c>
      <c r="H4" s="19" t="s">
        <v>17</v>
      </c>
    </row>
    <row r="5" spans="1:8" s="1" customFormat="1" ht="12.75">
      <c r="A5" s="3">
        <v>6711</v>
      </c>
      <c r="B5" s="107">
        <v>136560</v>
      </c>
      <c r="C5" s="4"/>
      <c r="D5" s="5"/>
      <c r="E5" s="6"/>
      <c r="F5" s="6"/>
      <c r="G5" s="7"/>
      <c r="H5" s="8"/>
    </row>
    <row r="6" spans="1:8" s="1" customFormat="1" ht="12.75">
      <c r="A6" s="20" t="s">
        <v>99</v>
      </c>
      <c r="B6" s="21"/>
      <c r="C6" s="22"/>
      <c r="D6" s="22"/>
      <c r="E6" s="22">
        <v>131636</v>
      </c>
      <c r="F6" s="22"/>
      <c r="G6" s="23"/>
      <c r="H6" s="24"/>
    </row>
    <row r="7" spans="1:8" s="1" customFormat="1" ht="12.75">
      <c r="A7" s="20" t="s">
        <v>100</v>
      </c>
      <c r="B7" s="21"/>
      <c r="C7" s="22"/>
      <c r="D7" s="22"/>
      <c r="E7" s="22">
        <v>54454</v>
      </c>
      <c r="F7" s="22"/>
      <c r="G7" s="23"/>
      <c r="H7" s="24"/>
    </row>
    <row r="8" spans="1:8" s="1" customFormat="1" ht="24">
      <c r="A8" s="158" t="s">
        <v>101</v>
      </c>
      <c r="B8" s="21"/>
      <c r="C8" s="22"/>
      <c r="D8" s="22"/>
      <c r="E8" s="22">
        <v>7000</v>
      </c>
      <c r="F8" s="22"/>
      <c r="G8" s="23"/>
      <c r="H8" s="24"/>
    </row>
    <row r="9" spans="1:8" s="1" customFormat="1" ht="12.75">
      <c r="A9" s="20">
        <v>6614</v>
      </c>
      <c r="B9" s="21"/>
      <c r="C9" s="22">
        <v>15000</v>
      </c>
      <c r="D9" s="22"/>
      <c r="E9" s="22"/>
      <c r="F9" s="22"/>
      <c r="G9" s="23"/>
      <c r="H9" s="24"/>
    </row>
    <row r="10" spans="1:8" s="1" customFormat="1" ht="12.75">
      <c r="A10" s="20">
        <v>65264</v>
      </c>
      <c r="B10" s="21"/>
      <c r="C10" s="22"/>
      <c r="D10" s="22">
        <v>27430</v>
      </c>
      <c r="E10" s="22"/>
      <c r="F10" s="22"/>
      <c r="G10" s="23"/>
      <c r="H10" s="24"/>
    </row>
    <row r="11" spans="1:8" s="1" customFormat="1" ht="12.75">
      <c r="A11" s="20">
        <v>65267</v>
      </c>
      <c r="B11" s="21"/>
      <c r="C11" s="22"/>
      <c r="D11" s="22"/>
      <c r="E11" s="22"/>
      <c r="F11" s="22"/>
      <c r="G11" s="23"/>
      <c r="H11" s="24"/>
    </row>
    <row r="12" spans="1:8" s="1" customFormat="1" ht="12.75">
      <c r="A12" s="20">
        <v>63612</v>
      </c>
      <c r="B12" s="21"/>
      <c r="C12" s="22"/>
      <c r="D12" s="22"/>
      <c r="E12" s="22">
        <v>3723680</v>
      </c>
      <c r="F12" s="22"/>
      <c r="G12" s="23"/>
      <c r="H12" s="24"/>
    </row>
    <row r="13" spans="1:8" s="1" customFormat="1" ht="12.75">
      <c r="A13" s="20">
        <v>6631</v>
      </c>
      <c r="B13" s="21"/>
      <c r="C13" s="22"/>
      <c r="D13" s="22"/>
      <c r="E13" s="22"/>
      <c r="F13" s="22">
        <v>1530</v>
      </c>
      <c r="G13" s="23"/>
      <c r="H13" s="24"/>
    </row>
    <row r="14" spans="1:8" s="1" customFormat="1" ht="13.5" thickBot="1">
      <c r="A14" s="106">
        <v>922</v>
      </c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18</v>
      </c>
      <c r="B15" s="31">
        <f aca="true" t="shared" si="0" ref="B15:G15">SUM(B5:B14)</f>
        <v>136560</v>
      </c>
      <c r="C15" s="32">
        <f t="shared" si="0"/>
        <v>15000</v>
      </c>
      <c r="D15" s="33">
        <f t="shared" si="0"/>
        <v>27430</v>
      </c>
      <c r="E15" s="32">
        <f>SUM(E6:E14)</f>
        <v>3916770</v>
      </c>
      <c r="F15" s="33">
        <f t="shared" si="0"/>
        <v>1530</v>
      </c>
      <c r="G15" s="32">
        <f t="shared" si="0"/>
        <v>0</v>
      </c>
      <c r="H15" s="34">
        <v>0</v>
      </c>
    </row>
    <row r="16" spans="1:8" s="1" customFormat="1" ht="28.5" customHeight="1" thickBot="1">
      <c r="A16" s="30" t="s">
        <v>102</v>
      </c>
      <c r="B16" s="184">
        <f>SUM(B15:H15)</f>
        <v>4097290</v>
      </c>
      <c r="C16" s="185"/>
      <c r="D16" s="185"/>
      <c r="E16" s="185"/>
      <c r="F16" s="185"/>
      <c r="G16" s="185"/>
      <c r="H16" s="186"/>
    </row>
    <row r="17" spans="1:8" ht="13.5" thickBot="1">
      <c r="A17" s="12"/>
      <c r="B17" s="12"/>
      <c r="C17" s="12"/>
      <c r="D17" s="13"/>
      <c r="E17" s="35"/>
      <c r="H17" s="16"/>
    </row>
    <row r="18" spans="1:8" ht="24" customHeight="1" thickBot="1">
      <c r="A18" s="91" t="s">
        <v>9</v>
      </c>
      <c r="B18" s="187" t="s">
        <v>97</v>
      </c>
      <c r="C18" s="188"/>
      <c r="D18" s="188"/>
      <c r="E18" s="188"/>
      <c r="F18" s="188"/>
      <c r="G18" s="188"/>
      <c r="H18" s="189"/>
    </row>
    <row r="19" spans="1:8" ht="90" thickBot="1">
      <c r="A19" s="92" t="s">
        <v>10</v>
      </c>
      <c r="B19" s="17" t="s">
        <v>11</v>
      </c>
      <c r="C19" s="18" t="s">
        <v>12</v>
      </c>
      <c r="D19" s="18" t="s">
        <v>13</v>
      </c>
      <c r="E19" s="18" t="s">
        <v>14</v>
      </c>
      <c r="F19" s="18" t="s">
        <v>15</v>
      </c>
      <c r="G19" s="18" t="s">
        <v>38</v>
      </c>
      <c r="H19" s="19" t="s">
        <v>17</v>
      </c>
    </row>
    <row r="20" spans="1:8" ht="12.75">
      <c r="A20" s="3">
        <v>67</v>
      </c>
      <c r="B20" s="107">
        <v>136560</v>
      </c>
      <c r="C20" s="4"/>
      <c r="D20" s="5"/>
      <c r="E20" s="108"/>
      <c r="F20" s="6"/>
      <c r="G20" s="7"/>
      <c r="H20" s="8"/>
    </row>
    <row r="21" spans="1:8" ht="12.75">
      <c r="A21" s="20">
        <v>66</v>
      </c>
      <c r="B21" s="21"/>
      <c r="C21" s="22">
        <v>15000</v>
      </c>
      <c r="D21" s="22"/>
      <c r="E21" s="22"/>
      <c r="F21" s="22">
        <v>1530</v>
      </c>
      <c r="G21" s="23"/>
      <c r="H21" s="24"/>
    </row>
    <row r="22" spans="1:8" ht="12.75">
      <c r="A22" s="20">
        <v>65</v>
      </c>
      <c r="B22" s="21"/>
      <c r="C22" s="22"/>
      <c r="D22" s="22">
        <v>27430</v>
      </c>
      <c r="E22" s="22"/>
      <c r="F22" s="22"/>
      <c r="G22" s="23"/>
      <c r="H22" s="24"/>
    </row>
    <row r="23" spans="1:8" ht="12.75">
      <c r="A23" s="20">
        <v>63</v>
      </c>
      <c r="B23" s="21"/>
      <c r="C23" s="22"/>
      <c r="D23" s="22"/>
      <c r="E23" s="22">
        <v>3723680</v>
      </c>
      <c r="F23" s="22"/>
      <c r="G23" s="23"/>
      <c r="H23" s="24"/>
    </row>
    <row r="24" spans="1:8" ht="12.75">
      <c r="A24" s="20">
        <v>63</v>
      </c>
      <c r="B24" s="21"/>
      <c r="C24" s="22"/>
      <c r="D24" s="22"/>
      <c r="E24" s="22">
        <v>193090</v>
      </c>
      <c r="F24" s="22"/>
      <c r="G24" s="23"/>
      <c r="H24" s="24"/>
    </row>
    <row r="25" spans="1:8" ht="12.75">
      <c r="A25" s="20"/>
      <c r="B25" s="21"/>
      <c r="C25" s="22"/>
      <c r="D25" s="22"/>
      <c r="E25" s="22"/>
      <c r="F25" s="22"/>
      <c r="G25" s="23"/>
      <c r="H25" s="24"/>
    </row>
    <row r="26" spans="1:8" ht="12.75">
      <c r="A26" s="20"/>
      <c r="B26" s="21"/>
      <c r="C26" s="22"/>
      <c r="D26" s="22"/>
      <c r="E26" s="22"/>
      <c r="F26" s="22"/>
      <c r="G26" s="23"/>
      <c r="H26" s="24"/>
    </row>
    <row r="27" spans="1:8" ht="13.5" thickBot="1">
      <c r="A27" s="25"/>
      <c r="B27" s="21"/>
      <c r="C27" s="22"/>
      <c r="D27" s="22"/>
      <c r="E27" s="22"/>
      <c r="F27" s="22"/>
      <c r="G27" s="23"/>
      <c r="H27" s="24"/>
    </row>
    <row r="28" spans="1:8" s="1" customFormat="1" ht="30" customHeight="1" thickBot="1">
      <c r="A28" s="30" t="s">
        <v>18</v>
      </c>
      <c r="B28" s="31">
        <f>SUM(B20:B27)</f>
        <v>136560</v>
      </c>
      <c r="C28" s="32">
        <f>SUM(C20:C27)</f>
        <v>15000</v>
      </c>
      <c r="D28" s="33">
        <f>SUM(D20:D27)</f>
        <v>27430</v>
      </c>
      <c r="E28" s="32">
        <f>SUM(E20:E27)</f>
        <v>3916770</v>
      </c>
      <c r="F28" s="33">
        <f>+F21</f>
        <v>1530</v>
      </c>
      <c r="G28" s="32">
        <f>SUM(G20:G27)</f>
        <v>0</v>
      </c>
      <c r="H28" s="34">
        <v>0</v>
      </c>
    </row>
    <row r="29" spans="1:8" s="1" customFormat="1" ht="28.5" customHeight="1" thickBot="1">
      <c r="A29" s="30" t="s">
        <v>103</v>
      </c>
      <c r="B29" s="184">
        <f>B28+C28+D28+E28+F28+G28+H28</f>
        <v>4097290</v>
      </c>
      <c r="C29" s="185"/>
      <c r="D29" s="185"/>
      <c r="E29" s="185"/>
      <c r="F29" s="185"/>
      <c r="G29" s="185"/>
      <c r="H29" s="186"/>
    </row>
    <row r="30" spans="4:5" ht="13.5" thickBot="1">
      <c r="D30" s="37"/>
      <c r="E30" s="38"/>
    </row>
    <row r="31" spans="1:8" ht="26.25" thickBot="1">
      <c r="A31" s="91" t="s">
        <v>9</v>
      </c>
      <c r="B31" s="187" t="s">
        <v>98</v>
      </c>
      <c r="C31" s="188"/>
      <c r="D31" s="188"/>
      <c r="E31" s="188"/>
      <c r="F31" s="188"/>
      <c r="G31" s="188"/>
      <c r="H31" s="189"/>
    </row>
    <row r="32" spans="1:8" ht="90" thickBot="1">
      <c r="A32" s="92" t="s">
        <v>10</v>
      </c>
      <c r="B32" s="17" t="s">
        <v>11</v>
      </c>
      <c r="C32" s="18" t="s">
        <v>12</v>
      </c>
      <c r="D32" s="18" t="s">
        <v>13</v>
      </c>
      <c r="E32" s="18" t="s">
        <v>14</v>
      </c>
      <c r="F32" s="18" t="s">
        <v>15</v>
      </c>
      <c r="G32" s="18" t="s">
        <v>38</v>
      </c>
      <c r="H32" s="19" t="s">
        <v>17</v>
      </c>
    </row>
    <row r="33" spans="1:8" ht="12.75">
      <c r="A33" s="3">
        <v>67</v>
      </c>
      <c r="B33" s="107">
        <v>136560</v>
      </c>
      <c r="C33" s="4"/>
      <c r="D33" s="5"/>
      <c r="F33" s="6"/>
      <c r="G33" s="7"/>
      <c r="H33" s="8"/>
    </row>
    <row r="34" spans="1:8" ht="12.75">
      <c r="A34" s="20">
        <v>66</v>
      </c>
      <c r="B34" s="21"/>
      <c r="C34" s="22">
        <v>15000</v>
      </c>
      <c r="D34" s="22"/>
      <c r="E34" s="22"/>
      <c r="F34" s="22">
        <v>1530</v>
      </c>
      <c r="G34" s="23"/>
      <c r="H34" s="24"/>
    </row>
    <row r="35" spans="1:8" ht="12.75">
      <c r="A35" s="20">
        <v>65</v>
      </c>
      <c r="B35" s="21"/>
      <c r="C35" s="22"/>
      <c r="D35" s="22">
        <v>27430</v>
      </c>
      <c r="E35" s="22"/>
      <c r="F35" s="22"/>
      <c r="G35" s="23"/>
      <c r="H35" s="24"/>
    </row>
    <row r="36" spans="1:8" ht="13.5" thickBot="1">
      <c r="A36" s="20">
        <v>63</v>
      </c>
      <c r="B36" s="21"/>
      <c r="C36" s="22"/>
      <c r="D36" s="22"/>
      <c r="E36" s="22">
        <v>3723680</v>
      </c>
      <c r="F36" s="22"/>
      <c r="G36" s="23"/>
      <c r="H36" s="24"/>
    </row>
    <row r="37" spans="1:8" ht="12.75">
      <c r="A37" s="20">
        <v>63</v>
      </c>
      <c r="B37" s="21"/>
      <c r="C37" s="22"/>
      <c r="D37" s="22"/>
      <c r="E37" s="108">
        <v>193090</v>
      </c>
      <c r="F37" s="22"/>
      <c r="G37" s="23"/>
      <c r="H37" s="24"/>
    </row>
    <row r="38" spans="1:8" ht="13.5" customHeight="1">
      <c r="A38" s="20"/>
      <c r="B38" s="21"/>
      <c r="C38" s="22"/>
      <c r="D38" s="22"/>
      <c r="E38" s="22"/>
      <c r="F38" s="22"/>
      <c r="G38" s="23"/>
      <c r="H38" s="24"/>
    </row>
    <row r="39" spans="1:8" ht="13.5" customHeight="1">
      <c r="A39" s="20"/>
      <c r="B39" s="21"/>
      <c r="C39" s="22"/>
      <c r="D39" s="22"/>
      <c r="E39" s="22"/>
      <c r="F39" s="22"/>
      <c r="G39" s="23"/>
      <c r="H39" s="24"/>
    </row>
    <row r="40" spans="1:8" ht="13.5" customHeight="1" thickBot="1">
      <c r="A40" s="25"/>
      <c r="B40" s="21"/>
      <c r="C40" s="22"/>
      <c r="D40" s="22"/>
      <c r="E40" s="22"/>
      <c r="F40" s="22"/>
      <c r="G40" s="23"/>
      <c r="H40" s="24"/>
    </row>
    <row r="41" spans="1:8" s="1" customFormat="1" ht="30" customHeight="1" thickBot="1">
      <c r="A41" s="30" t="s">
        <v>18</v>
      </c>
      <c r="B41" s="31">
        <f>SUM(B33:B40)</f>
        <v>136560</v>
      </c>
      <c r="C41" s="32">
        <f>+C34</f>
        <v>15000</v>
      </c>
      <c r="D41" s="33">
        <f>SUM(D33:D40)</f>
        <v>27430</v>
      </c>
      <c r="E41" s="32">
        <f>SUM(E34:E40)</f>
        <v>3916770</v>
      </c>
      <c r="F41" s="33">
        <f>+F34</f>
        <v>1530</v>
      </c>
      <c r="G41" s="32">
        <f>SUM(G33:G40)</f>
        <v>0</v>
      </c>
      <c r="H41" s="34">
        <v>0</v>
      </c>
    </row>
    <row r="42" spans="1:8" s="1" customFormat="1" ht="28.5" customHeight="1" thickBot="1">
      <c r="A42" s="30" t="s">
        <v>104</v>
      </c>
      <c r="B42" s="184">
        <f>B41+C41+D41+E41+F41+G41+H41</f>
        <v>4097290</v>
      </c>
      <c r="C42" s="185"/>
      <c r="D42" s="185"/>
      <c r="E42" s="185"/>
      <c r="F42" s="185"/>
      <c r="G42" s="185"/>
      <c r="H42" s="186"/>
    </row>
    <row r="43" spans="3:5" ht="13.5" customHeight="1">
      <c r="C43" s="39"/>
      <c r="D43" s="37"/>
      <c r="E43" s="40"/>
    </row>
    <row r="44" spans="3:5" ht="13.5" customHeight="1">
      <c r="C44" s="39"/>
      <c r="D44" s="41"/>
      <c r="E44" s="42"/>
    </row>
    <row r="45" spans="4:5" ht="13.5" customHeight="1">
      <c r="D45" s="43"/>
      <c r="E45" s="44"/>
    </row>
    <row r="46" spans="4:5" ht="13.5" customHeight="1">
      <c r="D46" s="45"/>
      <c r="E46" s="46"/>
    </row>
    <row r="47" spans="4:5" ht="13.5" customHeight="1">
      <c r="D47" s="37"/>
      <c r="E47" s="38"/>
    </row>
    <row r="48" spans="3:5" ht="28.5" customHeight="1">
      <c r="C48" s="39"/>
      <c r="D48" s="37"/>
      <c r="E48" s="47"/>
    </row>
    <row r="49" spans="3:5" ht="13.5" customHeight="1">
      <c r="C49" s="39"/>
      <c r="D49" s="37"/>
      <c r="E49" s="42"/>
    </row>
    <row r="50" spans="4:5" ht="13.5" customHeight="1">
      <c r="D50" s="37"/>
      <c r="E50" s="38"/>
    </row>
    <row r="51" spans="4:5" ht="13.5" customHeight="1">
      <c r="D51" s="37"/>
      <c r="E51" s="46"/>
    </row>
    <row r="52" spans="4:5" ht="13.5" customHeight="1">
      <c r="D52" s="37"/>
      <c r="E52" s="38"/>
    </row>
    <row r="53" spans="4:5" ht="22.5" customHeight="1">
      <c r="D53" s="37"/>
      <c r="E53" s="48"/>
    </row>
    <row r="54" spans="4:5" ht="13.5" customHeight="1">
      <c r="D54" s="43"/>
      <c r="E54" s="44"/>
    </row>
    <row r="55" spans="2:5" ht="13.5" customHeight="1">
      <c r="B55" s="39"/>
      <c r="D55" s="43"/>
      <c r="E55" s="49"/>
    </row>
    <row r="56" spans="3:5" ht="13.5" customHeight="1">
      <c r="C56" s="39"/>
      <c r="D56" s="43"/>
      <c r="E56" s="50"/>
    </row>
    <row r="57" spans="3:5" ht="13.5" customHeight="1">
      <c r="C57" s="39"/>
      <c r="D57" s="45"/>
      <c r="E57" s="42"/>
    </row>
    <row r="58" spans="4:5" ht="13.5" customHeight="1">
      <c r="D58" s="37"/>
      <c r="E58" s="38"/>
    </row>
    <row r="59" spans="2:5" ht="13.5" customHeight="1">
      <c r="B59" s="39"/>
      <c r="D59" s="37"/>
      <c r="E59" s="40"/>
    </row>
    <row r="60" spans="3:5" ht="13.5" customHeight="1">
      <c r="C60" s="39"/>
      <c r="D60" s="37"/>
      <c r="E60" s="49"/>
    </row>
    <row r="61" spans="3:5" ht="13.5" customHeight="1">
      <c r="C61" s="39"/>
      <c r="D61" s="45"/>
      <c r="E61" s="42"/>
    </row>
    <row r="62" spans="4:5" ht="13.5" customHeight="1">
      <c r="D62" s="43"/>
      <c r="E62" s="38"/>
    </row>
    <row r="63" spans="3:5" ht="13.5" customHeight="1">
      <c r="C63" s="39"/>
      <c r="D63" s="43"/>
      <c r="E63" s="49"/>
    </row>
    <row r="64" spans="4:5" ht="22.5" customHeight="1">
      <c r="D64" s="45"/>
      <c r="E64" s="48"/>
    </row>
    <row r="65" spans="4:5" ht="13.5" customHeight="1">
      <c r="D65" s="37"/>
      <c r="E65" s="38"/>
    </row>
    <row r="66" spans="4:5" ht="13.5" customHeight="1">
      <c r="D66" s="45"/>
      <c r="E66" s="42"/>
    </row>
    <row r="67" spans="4:5" ht="13.5" customHeight="1">
      <c r="D67" s="37"/>
      <c r="E67" s="38"/>
    </row>
    <row r="68" spans="4:5" ht="13.5" customHeight="1">
      <c r="D68" s="37"/>
      <c r="E68" s="38"/>
    </row>
    <row r="69" spans="1:5" ht="13.5" customHeight="1">
      <c r="A69" s="39"/>
      <c r="D69" s="51"/>
      <c r="E69" s="49"/>
    </row>
    <row r="70" spans="2:5" ht="13.5" customHeight="1">
      <c r="B70" s="39"/>
      <c r="C70" s="39"/>
      <c r="D70" s="52"/>
      <c r="E70" s="49"/>
    </row>
    <row r="71" spans="2:5" ht="13.5" customHeight="1">
      <c r="B71" s="39"/>
      <c r="C71" s="39"/>
      <c r="D71" s="52"/>
      <c r="E71" s="40"/>
    </row>
    <row r="72" spans="2:5" ht="13.5" customHeight="1">
      <c r="B72" s="39"/>
      <c r="C72" s="39"/>
      <c r="D72" s="45"/>
      <c r="E72" s="46"/>
    </row>
    <row r="73" spans="4:5" ht="12.75">
      <c r="D73" s="37"/>
      <c r="E73" s="38"/>
    </row>
    <row r="74" spans="2:5" ht="12.75">
      <c r="B74" s="39"/>
      <c r="D74" s="37"/>
      <c r="E74" s="49"/>
    </row>
    <row r="75" spans="3:5" ht="12.75">
      <c r="C75" s="39"/>
      <c r="D75" s="37"/>
      <c r="E75" s="40"/>
    </row>
    <row r="76" spans="3:5" ht="12.75">
      <c r="C76" s="39"/>
      <c r="D76" s="45"/>
      <c r="E76" s="42"/>
    </row>
    <row r="77" spans="4:5" ht="12.75">
      <c r="D77" s="37"/>
      <c r="E77" s="38"/>
    </row>
    <row r="78" spans="4:5" ht="12.75">
      <c r="D78" s="37"/>
      <c r="E78" s="38"/>
    </row>
    <row r="79" spans="4:5" ht="12.75">
      <c r="D79" s="53"/>
      <c r="E79" s="54"/>
    </row>
    <row r="80" spans="4:5" ht="12.75">
      <c r="D80" s="37"/>
      <c r="E80" s="38"/>
    </row>
    <row r="81" spans="4:5" ht="12.75">
      <c r="D81" s="37"/>
      <c r="E81" s="38"/>
    </row>
    <row r="82" spans="4:5" ht="12.75">
      <c r="D82" s="37"/>
      <c r="E82" s="38"/>
    </row>
    <row r="83" spans="4:5" ht="12.75">
      <c r="D83" s="45"/>
      <c r="E83" s="42"/>
    </row>
    <row r="84" spans="4:5" ht="12.75">
      <c r="D84" s="37"/>
      <c r="E84" s="38"/>
    </row>
    <row r="85" spans="4:5" ht="12.75">
      <c r="D85" s="45"/>
      <c r="E85" s="42"/>
    </row>
    <row r="86" spans="4:5" ht="12.75">
      <c r="D86" s="37"/>
      <c r="E86" s="38"/>
    </row>
    <row r="87" spans="4:5" ht="12.75">
      <c r="D87" s="37"/>
      <c r="E87" s="38"/>
    </row>
    <row r="88" spans="4:5" ht="12.75">
      <c r="D88" s="37"/>
      <c r="E88" s="38"/>
    </row>
    <row r="89" spans="4:5" ht="12.75">
      <c r="D89" s="37"/>
      <c r="E89" s="38"/>
    </row>
    <row r="90" spans="1:5" ht="28.5" customHeight="1">
      <c r="A90" s="55"/>
      <c r="B90" s="55"/>
      <c r="C90" s="55"/>
      <c r="D90" s="56"/>
      <c r="E90" s="57"/>
    </row>
    <row r="91" spans="3:5" ht="12.75">
      <c r="C91" s="39"/>
      <c r="D91" s="37"/>
      <c r="E91" s="40"/>
    </row>
    <row r="92" spans="4:5" ht="12.75">
      <c r="D92" s="58"/>
      <c r="E92" s="59"/>
    </row>
    <row r="93" spans="4:5" ht="12.75">
      <c r="D93" s="37"/>
      <c r="E93" s="38"/>
    </row>
    <row r="94" spans="4:5" ht="12.75">
      <c r="D94" s="53"/>
      <c r="E94" s="54"/>
    </row>
    <row r="95" spans="4:5" ht="12.75">
      <c r="D95" s="53"/>
      <c r="E95" s="54"/>
    </row>
    <row r="96" spans="4:5" ht="12.75">
      <c r="D96" s="37"/>
      <c r="E96" s="38"/>
    </row>
    <row r="97" spans="4:5" ht="12.75">
      <c r="D97" s="45"/>
      <c r="E97" s="42"/>
    </row>
    <row r="98" spans="4:5" ht="12.75">
      <c r="D98" s="37"/>
      <c r="E98" s="38"/>
    </row>
    <row r="99" spans="4:5" ht="12.75">
      <c r="D99" s="37"/>
      <c r="E99" s="38"/>
    </row>
    <row r="100" spans="4:5" ht="12.75">
      <c r="D100" s="45"/>
      <c r="E100" s="42"/>
    </row>
    <row r="101" spans="4:5" ht="12.75">
      <c r="D101" s="37"/>
      <c r="E101" s="38"/>
    </row>
    <row r="102" spans="4:5" ht="12.75">
      <c r="D102" s="53"/>
      <c r="E102" s="54"/>
    </row>
    <row r="103" spans="4:5" ht="12.75">
      <c r="D103" s="45"/>
      <c r="E103" s="59"/>
    </row>
    <row r="104" spans="4:5" ht="12.75">
      <c r="D104" s="43"/>
      <c r="E104" s="54"/>
    </row>
    <row r="105" spans="4:5" ht="12.75">
      <c r="D105" s="45"/>
      <c r="E105" s="42"/>
    </row>
    <row r="106" spans="4:5" ht="12.75">
      <c r="D106" s="37"/>
      <c r="E106" s="38"/>
    </row>
    <row r="107" spans="3:5" ht="12.75">
      <c r="C107" s="39"/>
      <c r="D107" s="37"/>
      <c r="E107" s="40"/>
    </row>
    <row r="108" spans="4:5" ht="12.75">
      <c r="D108" s="43"/>
      <c r="E108" s="42"/>
    </row>
    <row r="109" spans="4:5" ht="12.75">
      <c r="D109" s="43"/>
      <c r="E109" s="54"/>
    </row>
    <row r="110" spans="3:5" ht="12.75">
      <c r="C110" s="39"/>
      <c r="D110" s="43"/>
      <c r="E110" s="60"/>
    </row>
    <row r="111" spans="3:5" ht="12.75">
      <c r="C111" s="39"/>
      <c r="D111" s="45"/>
      <c r="E111" s="46"/>
    </row>
    <row r="112" spans="4:5" ht="12.75">
      <c r="D112" s="37"/>
      <c r="E112" s="38"/>
    </row>
    <row r="113" spans="4:5" ht="12.75">
      <c r="D113" s="58"/>
      <c r="E113" s="61"/>
    </row>
    <row r="114" spans="4:5" ht="11.25" customHeight="1">
      <c r="D114" s="53"/>
      <c r="E114" s="54"/>
    </row>
    <row r="115" spans="2:5" ht="24" customHeight="1">
      <c r="B115" s="39"/>
      <c r="D115" s="53"/>
      <c r="E115" s="62"/>
    </row>
    <row r="116" spans="3:5" ht="15" customHeight="1">
      <c r="C116" s="39"/>
      <c r="D116" s="53"/>
      <c r="E116" s="62"/>
    </row>
    <row r="117" spans="4:5" ht="11.25" customHeight="1">
      <c r="D117" s="58"/>
      <c r="E117" s="59"/>
    </row>
    <row r="118" spans="4:5" ht="12.75">
      <c r="D118" s="53"/>
      <c r="E118" s="54"/>
    </row>
    <row r="119" spans="2:5" ht="13.5" customHeight="1">
      <c r="B119" s="39"/>
      <c r="D119" s="53"/>
      <c r="E119" s="63"/>
    </row>
    <row r="120" spans="3:5" ht="12.75" customHeight="1">
      <c r="C120" s="39"/>
      <c r="D120" s="53"/>
      <c r="E120" s="40"/>
    </row>
    <row r="121" spans="3:5" ht="12.75" customHeight="1">
      <c r="C121" s="39"/>
      <c r="D121" s="45"/>
      <c r="E121" s="46"/>
    </row>
    <row r="122" spans="4:5" ht="12.75">
      <c r="D122" s="37"/>
      <c r="E122" s="38"/>
    </row>
    <row r="123" spans="3:5" ht="12.75">
      <c r="C123" s="39"/>
      <c r="D123" s="37"/>
      <c r="E123" s="60"/>
    </row>
    <row r="124" spans="4:5" ht="12.75">
      <c r="D124" s="58"/>
      <c r="E124" s="59"/>
    </row>
    <row r="125" spans="4:5" ht="12.75">
      <c r="D125" s="53"/>
      <c r="E125" s="54"/>
    </row>
    <row r="126" spans="4:5" ht="12.75">
      <c r="D126" s="37"/>
      <c r="E126" s="38"/>
    </row>
    <row r="127" spans="1:5" ht="19.5" customHeight="1">
      <c r="A127" s="64"/>
      <c r="B127" s="12"/>
      <c r="C127" s="12"/>
      <c r="D127" s="12"/>
      <c r="E127" s="49"/>
    </row>
    <row r="128" spans="1:5" ht="15" customHeight="1">
      <c r="A128" s="39"/>
      <c r="D128" s="51"/>
      <c r="E128" s="49"/>
    </row>
    <row r="129" spans="1:5" ht="12.75">
      <c r="A129" s="39"/>
      <c r="B129" s="39"/>
      <c r="D129" s="51"/>
      <c r="E129" s="40"/>
    </row>
    <row r="130" spans="3:5" ht="12.75">
      <c r="C130" s="39"/>
      <c r="D130" s="37"/>
      <c r="E130" s="49"/>
    </row>
    <row r="131" spans="4:5" ht="12.75">
      <c r="D131" s="41"/>
      <c r="E131" s="42"/>
    </row>
    <row r="132" spans="2:5" ht="12.75">
      <c r="B132" s="39"/>
      <c r="D132" s="37"/>
      <c r="E132" s="40"/>
    </row>
    <row r="133" spans="3:5" ht="12.75">
      <c r="C133" s="39"/>
      <c r="D133" s="37"/>
      <c r="E133" s="40"/>
    </row>
    <row r="134" spans="4:5" ht="12.75">
      <c r="D134" s="45"/>
      <c r="E134" s="46"/>
    </row>
    <row r="135" spans="3:5" ht="22.5" customHeight="1">
      <c r="C135" s="39"/>
      <c r="D135" s="37"/>
      <c r="E135" s="47"/>
    </row>
    <row r="136" spans="4:5" ht="12.75">
      <c r="D136" s="37"/>
      <c r="E136" s="46"/>
    </row>
    <row r="137" spans="2:5" ht="12.75">
      <c r="B137" s="39"/>
      <c r="D137" s="43"/>
      <c r="E137" s="49"/>
    </row>
    <row r="138" spans="3:5" ht="12.75">
      <c r="C138" s="39"/>
      <c r="D138" s="43"/>
      <c r="E138" s="50"/>
    </row>
    <row r="139" spans="4:5" ht="12.75">
      <c r="D139" s="45"/>
      <c r="E139" s="42"/>
    </row>
    <row r="140" spans="1:5" ht="13.5" customHeight="1">
      <c r="A140" s="39"/>
      <c r="D140" s="51"/>
      <c r="E140" s="49"/>
    </row>
    <row r="141" spans="2:5" ht="13.5" customHeight="1">
      <c r="B141" s="39"/>
      <c r="D141" s="37"/>
      <c r="E141" s="49"/>
    </row>
    <row r="142" spans="3:5" ht="13.5" customHeight="1">
      <c r="C142" s="39"/>
      <c r="D142" s="37"/>
      <c r="E142" s="40"/>
    </row>
    <row r="143" spans="3:5" ht="12.75">
      <c r="C143" s="39"/>
      <c r="D143" s="45"/>
      <c r="E143" s="42"/>
    </row>
    <row r="144" spans="3:5" ht="12.75">
      <c r="C144" s="39"/>
      <c r="D144" s="37"/>
      <c r="E144" s="40"/>
    </row>
    <row r="145" spans="4:5" ht="12.75">
      <c r="D145" s="58"/>
      <c r="E145" s="59"/>
    </row>
    <row r="146" spans="3:5" ht="12.75">
      <c r="C146" s="39"/>
      <c r="D146" s="43"/>
      <c r="E146" s="60"/>
    </row>
    <row r="147" spans="3:5" ht="12.75">
      <c r="C147" s="39"/>
      <c r="D147" s="45"/>
      <c r="E147" s="46"/>
    </row>
    <row r="148" spans="4:5" ht="12.75">
      <c r="D148" s="58"/>
      <c r="E148" s="65"/>
    </row>
    <row r="149" spans="2:5" ht="12.75">
      <c r="B149" s="39"/>
      <c r="D149" s="53"/>
      <c r="E149" s="63"/>
    </row>
    <row r="150" spans="3:5" ht="12.75">
      <c r="C150" s="39"/>
      <c r="D150" s="53"/>
      <c r="E150" s="40"/>
    </row>
    <row r="151" spans="3:5" ht="12.75">
      <c r="C151" s="39"/>
      <c r="D151" s="45"/>
      <c r="E151" s="46"/>
    </row>
    <row r="152" spans="3:5" ht="12.75">
      <c r="C152" s="39"/>
      <c r="D152" s="45"/>
      <c r="E152" s="46"/>
    </row>
    <row r="153" spans="4:5" ht="12.75">
      <c r="D153" s="37"/>
      <c r="E153" s="38"/>
    </row>
    <row r="154" spans="1:5" s="66" customFormat="1" ht="18" customHeight="1">
      <c r="A154" s="190"/>
      <c r="B154" s="191"/>
      <c r="C154" s="191"/>
      <c r="D154" s="191"/>
      <c r="E154" s="191"/>
    </row>
    <row r="155" spans="1:5" ht="28.5" customHeight="1">
      <c r="A155" s="55"/>
      <c r="B155" s="55"/>
      <c r="C155" s="55"/>
      <c r="D155" s="56"/>
      <c r="E155" s="57"/>
    </row>
    <row r="157" spans="1:5" ht="15.75">
      <c r="A157" s="68"/>
      <c r="B157" s="39"/>
      <c r="C157" s="39"/>
      <c r="D157" s="69"/>
      <c r="E157" s="11"/>
    </row>
    <row r="158" spans="1:5" ht="12.75">
      <c r="A158" s="39"/>
      <c r="B158" s="39"/>
      <c r="C158" s="39"/>
      <c r="D158" s="69"/>
      <c r="E158" s="11"/>
    </row>
    <row r="159" spans="1:5" ht="17.25" customHeight="1">
      <c r="A159" s="39"/>
      <c r="B159" s="39"/>
      <c r="C159" s="39"/>
      <c r="D159" s="69"/>
      <c r="E159" s="11"/>
    </row>
    <row r="160" spans="1:5" ht="13.5" customHeight="1">
      <c r="A160" s="39"/>
      <c r="B160" s="39"/>
      <c r="C160" s="39"/>
      <c r="D160" s="69"/>
      <c r="E160" s="11"/>
    </row>
    <row r="161" spans="1:5" ht="12.75">
      <c r="A161" s="39"/>
      <c r="B161" s="39"/>
      <c r="C161" s="39"/>
      <c r="D161" s="69"/>
      <c r="E161" s="11"/>
    </row>
    <row r="162" spans="1:3" ht="12.75">
      <c r="A162" s="39"/>
      <c r="B162" s="39"/>
      <c r="C162" s="39"/>
    </row>
    <row r="163" spans="1:5" ht="12.75">
      <c r="A163" s="39"/>
      <c r="B163" s="39"/>
      <c r="C163" s="39"/>
      <c r="D163" s="69"/>
      <c r="E163" s="11"/>
    </row>
    <row r="164" spans="1:5" ht="12.75">
      <c r="A164" s="39"/>
      <c r="B164" s="39"/>
      <c r="C164" s="39"/>
      <c r="D164" s="69"/>
      <c r="E164" s="70"/>
    </row>
    <row r="165" spans="1:5" ht="12.75">
      <c r="A165" s="39"/>
      <c r="B165" s="39"/>
      <c r="C165" s="39"/>
      <c r="D165" s="69"/>
      <c r="E165" s="11"/>
    </row>
    <row r="166" spans="1:5" ht="22.5" customHeight="1">
      <c r="A166" s="39"/>
      <c r="B166" s="39"/>
      <c r="C166" s="39"/>
      <c r="D166" s="69"/>
      <c r="E166" s="47"/>
    </row>
    <row r="167" spans="4:5" ht="22.5" customHeight="1">
      <c r="D167" s="45"/>
      <c r="E167" s="48"/>
    </row>
  </sheetData>
  <sheetProtection/>
  <mergeCells count="8">
    <mergeCell ref="A1:H1"/>
    <mergeCell ref="B16:H16"/>
    <mergeCell ref="B18:H18"/>
    <mergeCell ref="B29:H29"/>
    <mergeCell ref="B31:H31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8"/>
  <sheetViews>
    <sheetView zoomScalePageLayoutView="0" workbookViewId="0" topLeftCell="A6">
      <selection activeCell="L6" sqref="L6"/>
    </sheetView>
  </sheetViews>
  <sheetFormatPr defaultColWidth="11.421875" defaultRowHeight="12.75"/>
  <cols>
    <col min="1" max="1" width="11.421875" style="86" bestFit="1" customWidth="1"/>
    <col min="2" max="2" width="34.421875" style="87" customWidth="1"/>
    <col min="3" max="3" width="14.28125" style="2" customWidth="1"/>
    <col min="4" max="4" width="11.421875" style="2" bestFit="1" customWidth="1"/>
    <col min="5" max="5" width="12.140625" style="2" customWidth="1"/>
    <col min="6" max="6" width="9.8515625" style="2" customWidth="1"/>
    <col min="7" max="7" width="11.8515625" style="2" customWidth="1"/>
    <col min="8" max="8" width="8.57421875" style="2" customWidth="1"/>
    <col min="9" max="9" width="9.8515625" style="2" customWidth="1"/>
    <col min="10" max="10" width="10.00390625" style="2" bestFit="1" customWidth="1"/>
    <col min="11" max="12" width="12.28125" style="2" bestFit="1" customWidth="1"/>
    <col min="13" max="16384" width="11.421875" style="9" customWidth="1"/>
  </cols>
  <sheetData>
    <row r="1" spans="1:12" ht="24" customHeight="1">
      <c r="A1" s="192" t="s">
        <v>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s="11" customFormat="1" ht="90">
      <c r="A2" s="88" t="s">
        <v>20</v>
      </c>
      <c r="B2" s="88" t="s">
        <v>21</v>
      </c>
      <c r="C2" s="10" t="s">
        <v>105</v>
      </c>
      <c r="D2" s="88" t="s">
        <v>11</v>
      </c>
      <c r="E2" s="88" t="s">
        <v>12</v>
      </c>
      <c r="F2" s="88" t="s">
        <v>13</v>
      </c>
      <c r="G2" s="88" t="s">
        <v>14</v>
      </c>
      <c r="H2" s="88" t="s">
        <v>22</v>
      </c>
      <c r="I2" s="88" t="s">
        <v>16</v>
      </c>
      <c r="J2" s="88" t="s">
        <v>17</v>
      </c>
      <c r="K2" s="10" t="s">
        <v>106</v>
      </c>
      <c r="L2" s="10" t="s">
        <v>107</v>
      </c>
    </row>
    <row r="3" spans="1:12" ht="12.75">
      <c r="A3" s="109"/>
      <c r="B3" s="110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s="11" customFormat="1" ht="12.75">
      <c r="A4" s="109"/>
      <c r="B4" s="111" t="s">
        <v>33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ht="12.75">
      <c r="A5" s="109"/>
      <c r="B5" s="110" t="s">
        <v>43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s="11" customFormat="1" ht="12.75">
      <c r="A6" s="109"/>
      <c r="B6" s="112" t="s">
        <v>44</v>
      </c>
      <c r="C6" s="118">
        <f>SUM(C8,C39,C47,C55,C78,C82,C88)</f>
        <v>4097290</v>
      </c>
      <c r="D6" s="118">
        <f>SUM(D8)</f>
        <v>136560</v>
      </c>
      <c r="E6" s="118">
        <f>SUM(E39)</f>
        <v>15000</v>
      </c>
      <c r="F6" s="118">
        <f>SUM(F47)</f>
        <v>27430</v>
      </c>
      <c r="G6" s="118">
        <f>SUM(G55,G82,G87,G88)</f>
        <v>3922770</v>
      </c>
      <c r="H6" s="116"/>
      <c r="I6" s="118">
        <f>SUM(I47)</f>
        <v>630</v>
      </c>
      <c r="J6" s="116"/>
      <c r="K6" s="118">
        <f>SUM(K8,K39,K47,K55,K78,K82,K88)</f>
        <v>4097290</v>
      </c>
      <c r="L6" s="118">
        <f>SUM(L8,L39,L47,L55,L78,L82,L88)</f>
        <v>4097290</v>
      </c>
    </row>
    <row r="7" spans="1:12" s="11" customFormat="1" ht="12.75">
      <c r="A7" s="109"/>
      <c r="B7" s="112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2" s="11" customFormat="1" ht="12.75" customHeight="1">
      <c r="A8" s="113" t="s">
        <v>36</v>
      </c>
      <c r="B8" s="112" t="s">
        <v>45</v>
      </c>
      <c r="C8" s="117">
        <f>SUM(C9)</f>
        <v>136560</v>
      </c>
      <c r="D8" s="117">
        <f>SUM(D9)</f>
        <v>136560</v>
      </c>
      <c r="E8" s="116"/>
      <c r="F8" s="116"/>
      <c r="G8" s="116"/>
      <c r="H8" s="116"/>
      <c r="I8" s="116"/>
      <c r="J8" s="116"/>
      <c r="K8" s="117">
        <f>SUM(K9)</f>
        <v>136560</v>
      </c>
      <c r="L8" s="117">
        <f>SUM(L9)</f>
        <v>136560</v>
      </c>
    </row>
    <row r="9" spans="1:12" s="11" customFormat="1" ht="12.75">
      <c r="A9" s="109">
        <v>3</v>
      </c>
      <c r="B9" s="112" t="s">
        <v>23</v>
      </c>
      <c r="C9" s="116">
        <f>SUM(C10,C14,C33,C37)</f>
        <v>136560</v>
      </c>
      <c r="D9" s="116">
        <f>SUM(D10,D14,D33,D37)</f>
        <v>136560</v>
      </c>
      <c r="E9" s="116"/>
      <c r="F9" s="116"/>
      <c r="G9" s="116"/>
      <c r="H9" s="116"/>
      <c r="I9" s="116"/>
      <c r="J9" s="116"/>
      <c r="K9" s="116">
        <f>SUM(K10,K14,K33,K37)</f>
        <v>136560</v>
      </c>
      <c r="L9" s="116">
        <f>SUM(L10,L14,L33,L37)</f>
        <v>136560</v>
      </c>
    </row>
    <row r="10" spans="1:12" s="11" customFormat="1" ht="12.75">
      <c r="A10" s="109">
        <v>31</v>
      </c>
      <c r="B10" s="112" t="s">
        <v>24</v>
      </c>
      <c r="C10" s="116">
        <f>SUM(C11:C13)</f>
        <v>4000</v>
      </c>
      <c r="D10" s="116">
        <f>SUM(D11:D13)</f>
        <v>4000</v>
      </c>
      <c r="E10" s="116"/>
      <c r="F10" s="116"/>
      <c r="G10" s="116"/>
      <c r="H10" s="116"/>
      <c r="I10" s="116"/>
      <c r="J10" s="116"/>
      <c r="K10" s="116">
        <f>SUM(K12)</f>
        <v>4000</v>
      </c>
      <c r="L10" s="116">
        <f>SUM(L12)</f>
        <v>4000</v>
      </c>
    </row>
    <row r="11" spans="1:12" ht="12.75">
      <c r="A11" s="114">
        <v>311</v>
      </c>
      <c r="B11" s="110" t="s">
        <v>25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ht="12.75">
      <c r="A12" s="114">
        <v>312</v>
      </c>
      <c r="B12" s="110" t="s">
        <v>26</v>
      </c>
      <c r="C12" s="115">
        <v>4000</v>
      </c>
      <c r="D12" s="115">
        <v>4000</v>
      </c>
      <c r="E12" s="115"/>
      <c r="F12" s="115"/>
      <c r="G12" s="115"/>
      <c r="H12" s="115"/>
      <c r="I12" s="115"/>
      <c r="J12" s="115"/>
      <c r="K12" s="115">
        <v>4000</v>
      </c>
      <c r="L12" s="115">
        <v>4000</v>
      </c>
    </row>
    <row r="13" spans="1:12" ht="12.75">
      <c r="A13" s="114">
        <v>313</v>
      </c>
      <c r="B13" s="110" t="s">
        <v>27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s="11" customFormat="1" ht="12.75">
      <c r="A14" s="109">
        <v>32</v>
      </c>
      <c r="B14" s="112" t="s">
        <v>28</v>
      </c>
      <c r="C14" s="116">
        <f>SUM(C15:C32)</f>
        <v>128410</v>
      </c>
      <c r="D14" s="116">
        <f>SUM(D15:D32)</f>
        <v>128410</v>
      </c>
      <c r="E14" s="116"/>
      <c r="F14" s="116"/>
      <c r="G14" s="116"/>
      <c r="H14" s="116"/>
      <c r="I14" s="116"/>
      <c r="J14" s="116"/>
      <c r="K14" s="116">
        <f>SUM(K15:K32)</f>
        <v>128410</v>
      </c>
      <c r="L14" s="116">
        <f>SUM(L15:L32)</f>
        <v>128410</v>
      </c>
    </row>
    <row r="15" spans="1:12" ht="12.75">
      <c r="A15" s="114">
        <v>3211</v>
      </c>
      <c r="B15" s="110" t="s">
        <v>46</v>
      </c>
      <c r="C15" s="115">
        <v>12540</v>
      </c>
      <c r="D15" s="115">
        <v>12540</v>
      </c>
      <c r="E15" s="115"/>
      <c r="F15" s="115"/>
      <c r="G15" s="115"/>
      <c r="H15" s="115"/>
      <c r="I15" s="115"/>
      <c r="J15" s="115"/>
      <c r="K15" s="115">
        <v>12540</v>
      </c>
      <c r="L15" s="115">
        <v>12540</v>
      </c>
    </row>
    <row r="16" spans="1:12" ht="12.75">
      <c r="A16" s="114">
        <v>3213</v>
      </c>
      <c r="B16" s="110" t="s">
        <v>47</v>
      </c>
      <c r="C16" s="115">
        <v>2500</v>
      </c>
      <c r="D16" s="115">
        <v>2500</v>
      </c>
      <c r="E16" s="115"/>
      <c r="F16" s="115"/>
      <c r="G16" s="115"/>
      <c r="H16" s="115"/>
      <c r="I16" s="115"/>
      <c r="J16" s="115"/>
      <c r="K16" s="115">
        <v>2500</v>
      </c>
      <c r="L16" s="115">
        <v>2500</v>
      </c>
    </row>
    <row r="17" spans="1:12" ht="12.75">
      <c r="A17" s="114"/>
      <c r="B17" s="110" t="s">
        <v>77</v>
      </c>
      <c r="C17" s="115">
        <v>1200</v>
      </c>
      <c r="D17" s="115">
        <v>1200</v>
      </c>
      <c r="E17" s="115"/>
      <c r="F17" s="115"/>
      <c r="G17" s="115"/>
      <c r="H17" s="115"/>
      <c r="I17" s="115"/>
      <c r="J17" s="115"/>
      <c r="K17" s="115">
        <v>1200</v>
      </c>
      <c r="L17" s="115">
        <v>1200</v>
      </c>
    </row>
    <row r="18" spans="1:12" ht="12.75">
      <c r="A18" s="114">
        <v>3221</v>
      </c>
      <c r="B18" s="110" t="s">
        <v>65</v>
      </c>
      <c r="C18" s="115">
        <v>30000</v>
      </c>
      <c r="D18" s="115">
        <v>30000</v>
      </c>
      <c r="E18" s="115"/>
      <c r="F18" s="115"/>
      <c r="G18" s="115"/>
      <c r="H18" s="115"/>
      <c r="I18" s="115"/>
      <c r="J18" s="115"/>
      <c r="K18" s="115">
        <v>30000</v>
      </c>
      <c r="L18" s="115">
        <v>30000</v>
      </c>
    </row>
    <row r="19" spans="1:12" ht="12.75">
      <c r="A19" s="114">
        <v>3223</v>
      </c>
      <c r="B19" s="110" t="s">
        <v>48</v>
      </c>
      <c r="C19" s="115">
        <v>34920</v>
      </c>
      <c r="D19" s="115">
        <v>34920</v>
      </c>
      <c r="E19" s="115"/>
      <c r="F19" s="115"/>
      <c r="G19" s="115"/>
      <c r="H19" s="115"/>
      <c r="I19" s="115"/>
      <c r="J19" s="115"/>
      <c r="K19" s="115">
        <v>34920</v>
      </c>
      <c r="L19" s="115">
        <v>34920</v>
      </c>
    </row>
    <row r="20" spans="1:12" ht="12.75">
      <c r="A20" s="114">
        <v>3225</v>
      </c>
      <c r="B20" s="110" t="s">
        <v>49</v>
      </c>
      <c r="C20" s="115">
        <v>3000</v>
      </c>
      <c r="D20" s="115">
        <v>3000</v>
      </c>
      <c r="E20" s="115"/>
      <c r="F20" s="115"/>
      <c r="G20" s="115"/>
      <c r="H20" s="115"/>
      <c r="I20" s="115"/>
      <c r="J20" s="115"/>
      <c r="K20" s="115">
        <v>3000</v>
      </c>
      <c r="L20" s="115">
        <v>3000</v>
      </c>
    </row>
    <row r="21" spans="1:12" ht="12.75">
      <c r="A21" s="114">
        <v>3227</v>
      </c>
      <c r="B21" s="110" t="s">
        <v>50</v>
      </c>
      <c r="C21" s="115">
        <v>0</v>
      </c>
      <c r="D21" s="115">
        <v>0</v>
      </c>
      <c r="E21" s="115"/>
      <c r="F21" s="115"/>
      <c r="G21" s="115"/>
      <c r="H21" s="115"/>
      <c r="I21" s="115"/>
      <c r="J21" s="115"/>
      <c r="K21" s="115">
        <v>0</v>
      </c>
      <c r="L21" s="115">
        <v>0</v>
      </c>
    </row>
    <row r="22" spans="1:12" ht="12.75">
      <c r="A22" s="114">
        <v>3231</v>
      </c>
      <c r="B22" s="110" t="s">
        <v>51</v>
      </c>
      <c r="C22" s="115">
        <v>4200</v>
      </c>
      <c r="D22" s="115">
        <v>4200</v>
      </c>
      <c r="E22" s="115"/>
      <c r="F22" s="115"/>
      <c r="G22" s="115"/>
      <c r="H22" s="115"/>
      <c r="I22" s="115"/>
      <c r="J22" s="115"/>
      <c r="K22" s="115">
        <v>4200</v>
      </c>
      <c r="L22" s="115">
        <v>4200</v>
      </c>
    </row>
    <row r="23" spans="1:12" ht="12.75">
      <c r="A23" s="114">
        <v>3234</v>
      </c>
      <c r="B23" s="110" t="s">
        <v>52</v>
      </c>
      <c r="C23" s="115">
        <v>13000</v>
      </c>
      <c r="D23" s="115">
        <v>13000</v>
      </c>
      <c r="E23" s="115"/>
      <c r="F23" s="115"/>
      <c r="G23" s="115"/>
      <c r="H23" s="115"/>
      <c r="I23" s="115"/>
      <c r="J23" s="115"/>
      <c r="K23" s="115">
        <v>13000</v>
      </c>
      <c r="L23" s="115">
        <v>13000</v>
      </c>
    </row>
    <row r="24" spans="1:12" ht="12.75">
      <c r="A24" s="114">
        <v>3236</v>
      </c>
      <c r="B24" s="110" t="s">
        <v>53</v>
      </c>
      <c r="C24" s="115">
        <v>7000</v>
      </c>
      <c r="D24" s="115">
        <v>7000</v>
      </c>
      <c r="E24" s="115"/>
      <c r="F24" s="115"/>
      <c r="G24" s="115"/>
      <c r="H24" s="115"/>
      <c r="I24" s="115"/>
      <c r="J24" s="115"/>
      <c r="K24" s="115">
        <v>7000</v>
      </c>
      <c r="L24" s="115">
        <v>7000</v>
      </c>
    </row>
    <row r="25" spans="1:12" ht="12.75">
      <c r="A25" s="114">
        <v>3238</v>
      </c>
      <c r="B25" s="110" t="s">
        <v>54</v>
      </c>
      <c r="C25" s="115">
        <v>9100</v>
      </c>
      <c r="D25" s="115">
        <v>9100</v>
      </c>
      <c r="E25" s="115"/>
      <c r="F25" s="115"/>
      <c r="G25" s="115"/>
      <c r="H25" s="115"/>
      <c r="I25" s="115"/>
      <c r="J25" s="115"/>
      <c r="K25" s="115">
        <v>9100</v>
      </c>
      <c r="L25" s="115">
        <v>9100</v>
      </c>
    </row>
    <row r="26" spans="1:12" ht="12.75">
      <c r="A26" s="114">
        <v>3239</v>
      </c>
      <c r="B26" s="110" t="s">
        <v>55</v>
      </c>
      <c r="C26" s="115">
        <v>3500</v>
      </c>
      <c r="D26" s="115">
        <v>3500</v>
      </c>
      <c r="E26" s="115"/>
      <c r="F26" s="115"/>
      <c r="G26" s="115"/>
      <c r="H26" s="115"/>
      <c r="I26" s="115"/>
      <c r="J26" s="115"/>
      <c r="K26" s="115">
        <v>3500</v>
      </c>
      <c r="L26" s="115">
        <v>3500</v>
      </c>
    </row>
    <row r="27" spans="1:12" ht="12.75">
      <c r="A27" s="114">
        <v>3241</v>
      </c>
      <c r="B27" s="110" t="s">
        <v>56</v>
      </c>
      <c r="C27" s="115">
        <v>0</v>
      </c>
      <c r="D27" s="115">
        <v>0</v>
      </c>
      <c r="E27" s="115"/>
      <c r="F27" s="115"/>
      <c r="G27" s="115"/>
      <c r="H27" s="115"/>
      <c r="I27" s="115"/>
      <c r="J27" s="115"/>
      <c r="K27" s="115">
        <v>0</v>
      </c>
      <c r="L27" s="115">
        <v>0</v>
      </c>
    </row>
    <row r="28" spans="1:12" ht="12.75">
      <c r="A28" s="114">
        <v>3292</v>
      </c>
      <c r="B28" s="110" t="s">
        <v>57</v>
      </c>
      <c r="C28" s="115">
        <v>2000</v>
      </c>
      <c r="D28" s="115">
        <v>2000</v>
      </c>
      <c r="E28" s="115"/>
      <c r="F28" s="115"/>
      <c r="G28" s="115"/>
      <c r="H28" s="115"/>
      <c r="I28" s="115"/>
      <c r="J28" s="115"/>
      <c r="K28" s="115">
        <v>2000</v>
      </c>
      <c r="L28" s="115">
        <v>2000</v>
      </c>
    </row>
    <row r="29" spans="1:12" ht="12.75">
      <c r="A29" s="114">
        <v>3293</v>
      </c>
      <c r="B29" s="110" t="s">
        <v>58</v>
      </c>
      <c r="C29" s="115">
        <v>3000</v>
      </c>
      <c r="D29" s="115">
        <v>3000</v>
      </c>
      <c r="E29" s="115"/>
      <c r="F29" s="115"/>
      <c r="G29" s="115"/>
      <c r="H29" s="115"/>
      <c r="I29" s="115"/>
      <c r="J29" s="115"/>
      <c r="K29" s="115">
        <v>3000</v>
      </c>
      <c r="L29" s="115">
        <v>3000</v>
      </c>
    </row>
    <row r="30" spans="1:12" ht="12.75">
      <c r="A30" s="114">
        <v>3294</v>
      </c>
      <c r="B30" s="110" t="s">
        <v>59</v>
      </c>
      <c r="C30" s="115">
        <v>650</v>
      </c>
      <c r="D30" s="115">
        <v>650</v>
      </c>
      <c r="E30" s="115"/>
      <c r="F30" s="115"/>
      <c r="G30" s="115"/>
      <c r="H30" s="115"/>
      <c r="I30" s="115"/>
      <c r="J30" s="115"/>
      <c r="K30" s="115">
        <v>650</v>
      </c>
      <c r="L30" s="115">
        <v>650</v>
      </c>
    </row>
    <row r="31" spans="1:12" ht="12.75">
      <c r="A31" s="114">
        <v>3295</v>
      </c>
      <c r="B31" s="110" t="s">
        <v>60</v>
      </c>
      <c r="C31" s="115">
        <v>600</v>
      </c>
      <c r="D31" s="115">
        <v>600</v>
      </c>
      <c r="E31" s="115"/>
      <c r="F31" s="115"/>
      <c r="G31" s="115"/>
      <c r="H31" s="115"/>
      <c r="I31" s="115"/>
      <c r="J31" s="115"/>
      <c r="K31" s="115">
        <v>600</v>
      </c>
      <c r="L31" s="115">
        <v>600</v>
      </c>
    </row>
    <row r="32" spans="1:12" ht="12.75">
      <c r="A32" s="114">
        <v>3299</v>
      </c>
      <c r="B32" s="110" t="s">
        <v>29</v>
      </c>
      <c r="C32" s="115">
        <v>1200</v>
      </c>
      <c r="D32" s="115">
        <v>1200</v>
      </c>
      <c r="E32" s="115"/>
      <c r="F32" s="115"/>
      <c r="G32" s="115"/>
      <c r="H32" s="115"/>
      <c r="I32" s="115"/>
      <c r="J32" s="115"/>
      <c r="K32" s="115">
        <v>1200</v>
      </c>
      <c r="L32" s="115">
        <v>1200</v>
      </c>
    </row>
    <row r="33" spans="1:12" s="11" customFormat="1" ht="12.75">
      <c r="A33" s="109">
        <v>34</v>
      </c>
      <c r="B33" s="112" t="s">
        <v>30</v>
      </c>
      <c r="C33" s="116">
        <f>SUM(C34:C36)</f>
        <v>150</v>
      </c>
      <c r="D33" s="116">
        <f>SUM(D34:D36)</f>
        <v>150</v>
      </c>
      <c r="E33" s="116"/>
      <c r="F33" s="116"/>
      <c r="G33" s="116"/>
      <c r="H33" s="116"/>
      <c r="I33" s="116"/>
      <c r="J33" s="116"/>
      <c r="K33" s="116">
        <f>SUM(K34:K36)</f>
        <v>150</v>
      </c>
      <c r="L33" s="116">
        <f>SUM(L34:L36)</f>
        <v>150</v>
      </c>
    </row>
    <row r="34" spans="1:12" ht="12.75">
      <c r="A34" s="114">
        <v>3431</v>
      </c>
      <c r="B34" s="110" t="s">
        <v>61</v>
      </c>
      <c r="C34" s="115">
        <v>50</v>
      </c>
      <c r="D34" s="115">
        <v>50</v>
      </c>
      <c r="E34" s="115"/>
      <c r="F34" s="115"/>
      <c r="G34" s="115"/>
      <c r="H34" s="115"/>
      <c r="I34" s="115"/>
      <c r="J34" s="115"/>
      <c r="K34" s="115">
        <v>50</v>
      </c>
      <c r="L34" s="115">
        <v>50</v>
      </c>
    </row>
    <row r="35" spans="1:12" ht="12.75">
      <c r="A35" s="114">
        <v>3433</v>
      </c>
      <c r="B35" s="110" t="s">
        <v>62</v>
      </c>
      <c r="C35" s="115">
        <v>50</v>
      </c>
      <c r="D35" s="115">
        <v>50</v>
      </c>
      <c r="E35" s="115"/>
      <c r="F35" s="115"/>
      <c r="G35" s="115"/>
      <c r="H35" s="115"/>
      <c r="I35" s="115"/>
      <c r="J35" s="115"/>
      <c r="K35" s="115">
        <v>50</v>
      </c>
      <c r="L35" s="115">
        <v>50</v>
      </c>
    </row>
    <row r="36" spans="1:12" ht="12.75">
      <c r="A36" s="114">
        <v>3434</v>
      </c>
      <c r="B36" s="110" t="s">
        <v>63</v>
      </c>
      <c r="C36" s="115">
        <v>50</v>
      </c>
      <c r="D36" s="115">
        <v>50</v>
      </c>
      <c r="E36" s="115"/>
      <c r="F36" s="115"/>
      <c r="G36" s="115"/>
      <c r="H36" s="115"/>
      <c r="I36" s="115"/>
      <c r="J36" s="115"/>
      <c r="K36" s="115">
        <v>50</v>
      </c>
      <c r="L36" s="115">
        <v>50</v>
      </c>
    </row>
    <row r="37" spans="1:12" ht="25.5">
      <c r="A37" s="109">
        <v>37</v>
      </c>
      <c r="B37" s="112" t="s">
        <v>108</v>
      </c>
      <c r="C37" s="116">
        <v>4000</v>
      </c>
      <c r="D37" s="116">
        <v>4000</v>
      </c>
      <c r="E37" s="115"/>
      <c r="F37" s="115"/>
      <c r="G37" s="115"/>
      <c r="H37" s="115"/>
      <c r="I37" s="115"/>
      <c r="J37" s="115"/>
      <c r="K37" s="116">
        <v>4000</v>
      </c>
      <c r="L37" s="116">
        <v>4000</v>
      </c>
    </row>
    <row r="38" spans="1:12" ht="12.75">
      <c r="A38" s="114">
        <v>3722</v>
      </c>
      <c r="B38" s="110" t="s">
        <v>108</v>
      </c>
      <c r="C38" s="115">
        <v>4000</v>
      </c>
      <c r="D38" s="115">
        <v>4000</v>
      </c>
      <c r="E38" s="115"/>
      <c r="F38" s="115"/>
      <c r="G38" s="115"/>
      <c r="H38" s="115"/>
      <c r="I38" s="115"/>
      <c r="J38" s="115"/>
      <c r="K38" s="115">
        <v>4000</v>
      </c>
      <c r="L38" s="115">
        <v>4000</v>
      </c>
    </row>
    <row r="39" spans="1:12" s="11" customFormat="1" ht="12.75" customHeight="1">
      <c r="A39" s="131" t="s">
        <v>36</v>
      </c>
      <c r="B39" s="125" t="s">
        <v>64</v>
      </c>
      <c r="C39" s="132">
        <f>SUM(C40)</f>
        <v>15000</v>
      </c>
      <c r="D39" s="126"/>
      <c r="E39" s="132">
        <f>SUM(E40)</f>
        <v>15000</v>
      </c>
      <c r="F39" s="126"/>
      <c r="G39" s="126"/>
      <c r="H39" s="126"/>
      <c r="I39" s="126"/>
      <c r="J39" s="126"/>
      <c r="K39" s="133">
        <f>SUM(K40)</f>
        <v>15000</v>
      </c>
      <c r="L39" s="133">
        <f>SUM(L40)</f>
        <v>15000</v>
      </c>
    </row>
    <row r="40" spans="1:12" s="11" customFormat="1" ht="12.75">
      <c r="A40" s="127">
        <v>3</v>
      </c>
      <c r="B40" s="128" t="s">
        <v>23</v>
      </c>
      <c r="C40" s="129">
        <f>SUM(C41)</f>
        <v>15000</v>
      </c>
      <c r="D40" s="129"/>
      <c r="E40" s="129">
        <f>SUM(E41)</f>
        <v>15000</v>
      </c>
      <c r="F40" s="129"/>
      <c r="G40" s="129"/>
      <c r="H40" s="129"/>
      <c r="I40" s="129"/>
      <c r="J40" s="129"/>
      <c r="K40" s="129">
        <f>SUM(K41)</f>
        <v>15000</v>
      </c>
      <c r="L40" s="129">
        <f>SUM(L41)</f>
        <v>15000</v>
      </c>
    </row>
    <row r="41" spans="1:12" s="11" customFormat="1" ht="12.75">
      <c r="A41" s="119">
        <v>32</v>
      </c>
      <c r="B41" s="120" t="s">
        <v>28</v>
      </c>
      <c r="C41" s="121">
        <f>SUM(C42:C46)</f>
        <v>15000</v>
      </c>
      <c r="D41" s="121"/>
      <c r="E41" s="121">
        <f>SUM(E42:E45)</f>
        <v>15000</v>
      </c>
      <c r="F41" s="121"/>
      <c r="G41" s="121"/>
      <c r="H41" s="121"/>
      <c r="I41" s="121"/>
      <c r="J41" s="121"/>
      <c r="K41" s="121">
        <f>SUM(K42:K46)</f>
        <v>15000</v>
      </c>
      <c r="L41" s="121">
        <f>SUM(L42:L46)</f>
        <v>15000</v>
      </c>
    </row>
    <row r="42" spans="1:12" s="11" customFormat="1" ht="12.75">
      <c r="A42" s="114">
        <v>3211</v>
      </c>
      <c r="B42" s="110" t="s">
        <v>46</v>
      </c>
      <c r="C42" s="116">
        <v>1000</v>
      </c>
      <c r="D42" s="116"/>
      <c r="E42" s="116">
        <v>1000</v>
      </c>
      <c r="F42" s="116"/>
      <c r="G42" s="116"/>
      <c r="H42" s="116"/>
      <c r="I42" s="116"/>
      <c r="J42" s="116"/>
      <c r="K42" s="116">
        <v>1000</v>
      </c>
      <c r="L42" s="116">
        <v>1000</v>
      </c>
    </row>
    <row r="43" spans="1:12" ht="12.75">
      <c r="A43" s="114">
        <v>3221</v>
      </c>
      <c r="B43" s="110" t="s">
        <v>65</v>
      </c>
      <c r="C43" s="115">
        <v>10000</v>
      </c>
      <c r="D43" s="115"/>
      <c r="E43" s="115">
        <v>10000</v>
      </c>
      <c r="F43" s="115"/>
      <c r="G43" s="115"/>
      <c r="H43" s="115"/>
      <c r="I43" s="115"/>
      <c r="J43" s="115"/>
      <c r="K43" s="115">
        <v>10000</v>
      </c>
      <c r="L43" s="115">
        <v>10000</v>
      </c>
    </row>
    <row r="44" spans="1:12" ht="12.75">
      <c r="A44" s="114">
        <v>3225</v>
      </c>
      <c r="B44" s="110" t="s">
        <v>78</v>
      </c>
      <c r="C44" s="115">
        <v>2000</v>
      </c>
      <c r="D44" s="115"/>
      <c r="E44" s="115">
        <v>2000</v>
      </c>
      <c r="F44" s="115"/>
      <c r="G44" s="115"/>
      <c r="H44" s="115"/>
      <c r="I44" s="115"/>
      <c r="J44" s="115"/>
      <c r="K44" s="115">
        <v>2000</v>
      </c>
      <c r="L44" s="115">
        <v>2000</v>
      </c>
    </row>
    <row r="45" spans="1:12" ht="12.75">
      <c r="A45" s="109">
        <v>3293</v>
      </c>
      <c r="B45" s="110" t="s">
        <v>58</v>
      </c>
      <c r="C45" s="115">
        <v>2000</v>
      </c>
      <c r="D45" s="115"/>
      <c r="E45" s="115">
        <v>2000</v>
      </c>
      <c r="F45" s="115"/>
      <c r="G45" s="115"/>
      <c r="H45" s="115"/>
      <c r="I45" s="115"/>
      <c r="J45" s="115"/>
      <c r="K45" s="115">
        <v>2000</v>
      </c>
      <c r="L45" s="115">
        <v>2000</v>
      </c>
    </row>
    <row r="46" spans="1:12" ht="12.75">
      <c r="A46" s="114">
        <v>4241</v>
      </c>
      <c r="B46" s="110" t="s">
        <v>70</v>
      </c>
      <c r="C46" s="115">
        <v>0</v>
      </c>
      <c r="D46" s="115"/>
      <c r="E46" s="115">
        <v>0</v>
      </c>
      <c r="F46" s="115"/>
      <c r="G46" s="115"/>
      <c r="H46" s="115"/>
      <c r="I46" s="115"/>
      <c r="J46" s="115"/>
      <c r="K46" s="115">
        <v>0</v>
      </c>
      <c r="L46" s="115">
        <v>0</v>
      </c>
    </row>
    <row r="47" spans="1:12" s="11" customFormat="1" ht="12.75" customHeight="1">
      <c r="A47" s="125" t="s">
        <v>36</v>
      </c>
      <c r="B47" s="125" t="s">
        <v>66</v>
      </c>
      <c r="C47" s="136">
        <f>SUM(C48)</f>
        <v>27430</v>
      </c>
      <c r="D47" s="136"/>
      <c r="E47" s="136"/>
      <c r="F47" s="136">
        <f>SUM(F48)</f>
        <v>27430</v>
      </c>
      <c r="G47" s="136"/>
      <c r="H47" s="136"/>
      <c r="I47" s="136">
        <f>SUM(I48)</f>
        <v>630</v>
      </c>
      <c r="J47" s="136"/>
      <c r="K47" s="136">
        <f>SUM(K48)</f>
        <v>27430</v>
      </c>
      <c r="L47" s="136">
        <f>SUM(L48)</f>
        <v>27430</v>
      </c>
    </row>
    <row r="48" spans="1:12" s="11" customFormat="1" ht="12.75">
      <c r="A48" s="127">
        <v>3</v>
      </c>
      <c r="B48" s="127" t="s">
        <v>23</v>
      </c>
      <c r="C48" s="135">
        <f>SUM(C49)</f>
        <v>27430</v>
      </c>
      <c r="D48" s="135"/>
      <c r="E48" s="135"/>
      <c r="F48" s="135">
        <f>SUM(F49)</f>
        <v>27430</v>
      </c>
      <c r="G48" s="135"/>
      <c r="H48" s="135"/>
      <c r="I48" s="135">
        <f>SUM(I49)</f>
        <v>630</v>
      </c>
      <c r="J48" s="135"/>
      <c r="K48" s="135">
        <f>SUM(K49)</f>
        <v>27430</v>
      </c>
      <c r="L48" s="135">
        <f>SUM(L49)</f>
        <v>27430</v>
      </c>
    </row>
    <row r="49" spans="1:12" s="134" customFormat="1" ht="12.75">
      <c r="A49" s="122">
        <v>32</v>
      </c>
      <c r="B49" s="123" t="s">
        <v>28</v>
      </c>
      <c r="C49" s="124">
        <f>SUM(C50:C53)</f>
        <v>27430</v>
      </c>
      <c r="D49" s="124"/>
      <c r="E49" s="124"/>
      <c r="F49" s="124">
        <f>SUM(F50:F53)</f>
        <v>27430</v>
      </c>
      <c r="G49" s="124"/>
      <c r="H49" s="124"/>
      <c r="I49" s="124">
        <f>SUM(I53)</f>
        <v>630</v>
      </c>
      <c r="J49" s="124"/>
      <c r="K49" s="124">
        <f>SUM(K50:K53)</f>
        <v>27430</v>
      </c>
      <c r="L49" s="124">
        <f>SUM(L50:L53)</f>
        <v>27430</v>
      </c>
    </row>
    <row r="50" spans="1:12" ht="12.75">
      <c r="A50" s="114">
        <v>3222</v>
      </c>
      <c r="B50" s="110" t="s">
        <v>67</v>
      </c>
      <c r="C50" s="115">
        <v>24800</v>
      </c>
      <c r="D50" s="115"/>
      <c r="E50" s="115"/>
      <c r="F50" s="115">
        <v>24800</v>
      </c>
      <c r="G50" s="115"/>
      <c r="H50" s="115"/>
      <c r="I50" s="115"/>
      <c r="J50" s="115"/>
      <c r="K50" s="115">
        <v>24800</v>
      </c>
      <c r="L50" s="115">
        <v>24800</v>
      </c>
    </row>
    <row r="51" spans="1:12" ht="12.75">
      <c r="A51" s="114">
        <v>3225</v>
      </c>
      <c r="B51" s="110" t="s">
        <v>78</v>
      </c>
      <c r="C51" s="115">
        <v>0</v>
      </c>
      <c r="D51" s="115"/>
      <c r="E51" s="115"/>
      <c r="F51" s="115">
        <v>0</v>
      </c>
      <c r="G51" s="115"/>
      <c r="H51" s="115"/>
      <c r="I51" s="115"/>
      <c r="J51" s="115"/>
      <c r="K51" s="115">
        <v>0</v>
      </c>
      <c r="L51" s="115">
        <v>0</v>
      </c>
    </row>
    <row r="52" spans="1:12" ht="12.75">
      <c r="A52" s="114">
        <v>3232</v>
      </c>
      <c r="B52" s="110" t="s">
        <v>68</v>
      </c>
      <c r="C52" s="115">
        <v>2000</v>
      </c>
      <c r="D52" s="115"/>
      <c r="E52" s="115"/>
      <c r="F52" s="115">
        <v>2000</v>
      </c>
      <c r="G52" s="115"/>
      <c r="H52" s="115"/>
      <c r="I52" s="115"/>
      <c r="J52" s="115"/>
      <c r="K52" s="115">
        <v>2000</v>
      </c>
      <c r="L52" s="115">
        <v>2000</v>
      </c>
    </row>
    <row r="53" spans="1:12" ht="12.75">
      <c r="A53" s="114">
        <v>3292</v>
      </c>
      <c r="B53" s="110" t="s">
        <v>57</v>
      </c>
      <c r="C53" s="115">
        <v>630</v>
      </c>
      <c r="D53" s="115"/>
      <c r="E53" s="115"/>
      <c r="F53" s="115">
        <v>630</v>
      </c>
      <c r="G53" s="115"/>
      <c r="H53" s="115"/>
      <c r="I53" s="115">
        <v>630</v>
      </c>
      <c r="J53" s="115"/>
      <c r="K53" s="115">
        <v>630</v>
      </c>
      <c r="L53" s="115">
        <v>630</v>
      </c>
    </row>
    <row r="54" spans="1:12" ht="12.75">
      <c r="A54" s="109"/>
      <c r="B54" s="110"/>
      <c r="C54" s="115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1:12" s="11" customFormat="1" ht="18.75" customHeight="1">
      <c r="A55" s="125" t="s">
        <v>36</v>
      </c>
      <c r="B55" s="125" t="s">
        <v>69</v>
      </c>
      <c r="C55" s="136">
        <f>SUM(C56,C72)</f>
        <v>3723680</v>
      </c>
      <c r="D55" s="125"/>
      <c r="E55" s="125"/>
      <c r="F55" s="125"/>
      <c r="G55" s="136">
        <f>SUM(G56,G72)</f>
        <v>3723680</v>
      </c>
      <c r="H55" s="125"/>
      <c r="I55" s="125"/>
      <c r="J55" s="125"/>
      <c r="K55" s="136">
        <f>SUM(K56,K72)</f>
        <v>3723680</v>
      </c>
      <c r="L55" s="136">
        <f>SUM(L56,L72)</f>
        <v>3723680</v>
      </c>
    </row>
    <row r="56" spans="1:12" s="138" customFormat="1" ht="15" customHeight="1">
      <c r="A56" s="127">
        <v>3</v>
      </c>
      <c r="B56" s="127"/>
      <c r="C56" s="135">
        <f>SUM(C57,C61)</f>
        <v>3703680</v>
      </c>
      <c r="D56" s="135"/>
      <c r="E56" s="135"/>
      <c r="F56" s="135"/>
      <c r="G56" s="135">
        <f>SUM(G57,G61)</f>
        <v>3703680</v>
      </c>
      <c r="H56" s="135"/>
      <c r="I56" s="135"/>
      <c r="J56" s="135"/>
      <c r="K56" s="135">
        <f>SUM(K57,K61)</f>
        <v>3703680</v>
      </c>
      <c r="L56" s="135">
        <f>SUM(L57,L61)</f>
        <v>3703680</v>
      </c>
    </row>
    <row r="57" spans="1:12" s="11" customFormat="1" ht="15" customHeight="1">
      <c r="A57" s="122">
        <v>31</v>
      </c>
      <c r="B57" s="130" t="s">
        <v>24</v>
      </c>
      <c r="C57" s="145">
        <f>SUM(C58:C60)</f>
        <v>3476920</v>
      </c>
      <c r="D57" s="146"/>
      <c r="E57" s="146"/>
      <c r="F57" s="146"/>
      <c r="G57" s="145">
        <f>SUM(G58:G60)</f>
        <v>3476920</v>
      </c>
      <c r="H57" s="146"/>
      <c r="I57" s="146"/>
      <c r="J57" s="146"/>
      <c r="K57" s="145">
        <f>SUM(K58:K60)</f>
        <v>3476920</v>
      </c>
      <c r="L57" s="145">
        <f>SUM(L58:L60)</f>
        <v>3476920</v>
      </c>
    </row>
    <row r="58" spans="1:12" s="11" customFormat="1" ht="15" customHeight="1">
      <c r="A58" s="139">
        <v>3111</v>
      </c>
      <c r="B58" s="140" t="s">
        <v>25</v>
      </c>
      <c r="C58" s="142">
        <v>2924400</v>
      </c>
      <c r="D58" s="142"/>
      <c r="E58" s="142"/>
      <c r="F58" s="142"/>
      <c r="G58" s="142">
        <v>2924400</v>
      </c>
      <c r="H58" s="137"/>
      <c r="I58" s="137"/>
      <c r="J58" s="137"/>
      <c r="K58" s="142">
        <v>2924400</v>
      </c>
      <c r="L58" s="142">
        <v>2924400</v>
      </c>
    </row>
    <row r="59" spans="1:12" s="11" customFormat="1" ht="15" customHeight="1">
      <c r="A59" s="139">
        <v>3121</v>
      </c>
      <c r="B59" s="141" t="s">
        <v>79</v>
      </c>
      <c r="C59" s="142">
        <v>70000</v>
      </c>
      <c r="D59" s="142"/>
      <c r="E59" s="142"/>
      <c r="F59" s="142"/>
      <c r="G59" s="142">
        <v>70000</v>
      </c>
      <c r="H59" s="137"/>
      <c r="I59" s="137"/>
      <c r="J59" s="137"/>
      <c r="K59" s="142">
        <v>70000</v>
      </c>
      <c r="L59" s="142">
        <v>70000</v>
      </c>
    </row>
    <row r="60" spans="1:12" s="11" customFormat="1" ht="15" customHeight="1">
      <c r="A60" s="139">
        <v>3132</v>
      </c>
      <c r="B60" s="140" t="s">
        <v>80</v>
      </c>
      <c r="C60" s="142">
        <v>482520</v>
      </c>
      <c r="D60" s="142"/>
      <c r="E60" s="142"/>
      <c r="F60" s="142"/>
      <c r="G60" s="142">
        <v>482520</v>
      </c>
      <c r="H60" s="137"/>
      <c r="I60" s="137"/>
      <c r="J60" s="137"/>
      <c r="K60" s="142">
        <v>482520</v>
      </c>
      <c r="L60" s="142">
        <v>482520</v>
      </c>
    </row>
    <row r="61" spans="1:12" s="11" customFormat="1" ht="14.25" customHeight="1">
      <c r="A61" s="122">
        <v>32</v>
      </c>
      <c r="B61" s="130" t="s">
        <v>28</v>
      </c>
      <c r="C61" s="153">
        <f>SUM(C62:C71)</f>
        <v>226760</v>
      </c>
      <c r="D61" s="122"/>
      <c r="E61" s="122"/>
      <c r="F61" s="122"/>
      <c r="G61" s="153">
        <f>SUM(G62:G71)</f>
        <v>226760</v>
      </c>
      <c r="H61" s="122"/>
      <c r="I61" s="122"/>
      <c r="J61" s="122"/>
      <c r="K61" s="153">
        <f>SUM(K62:K71)</f>
        <v>226760</v>
      </c>
      <c r="L61" s="153">
        <f>SUM(L62:L71)</f>
        <v>226760</v>
      </c>
    </row>
    <row r="62" spans="1:12" s="11" customFormat="1" ht="14.25" customHeight="1">
      <c r="A62" s="139">
        <v>3211</v>
      </c>
      <c r="B62" s="143" t="s">
        <v>46</v>
      </c>
      <c r="C62" s="144">
        <v>3000</v>
      </c>
      <c r="D62" s="144"/>
      <c r="E62" s="144"/>
      <c r="F62" s="144"/>
      <c r="G62" s="144">
        <v>3000</v>
      </c>
      <c r="H62" s="144"/>
      <c r="I62" s="144"/>
      <c r="J62" s="144"/>
      <c r="K62" s="144">
        <v>3000</v>
      </c>
      <c r="L62" s="144">
        <v>3000</v>
      </c>
    </row>
    <row r="63" spans="1:12" s="11" customFormat="1" ht="14.25" customHeight="1">
      <c r="A63" s="139">
        <v>3212</v>
      </c>
      <c r="B63" s="143" t="s">
        <v>81</v>
      </c>
      <c r="C63" s="144">
        <v>145610</v>
      </c>
      <c r="D63" s="144"/>
      <c r="E63" s="144"/>
      <c r="F63" s="144"/>
      <c r="G63" s="144">
        <v>145610</v>
      </c>
      <c r="H63" s="144"/>
      <c r="I63" s="144"/>
      <c r="J63" s="144"/>
      <c r="K63" s="144">
        <v>145610</v>
      </c>
      <c r="L63" s="144">
        <v>145610</v>
      </c>
    </row>
    <row r="64" spans="1:12" s="11" customFormat="1" ht="14.25" customHeight="1">
      <c r="A64" s="139">
        <v>3213</v>
      </c>
      <c r="B64" s="143" t="s">
        <v>82</v>
      </c>
      <c r="C64" s="144">
        <v>2150</v>
      </c>
      <c r="D64" s="144"/>
      <c r="E64" s="144"/>
      <c r="F64" s="144"/>
      <c r="G64" s="144">
        <v>2150</v>
      </c>
      <c r="H64" s="144"/>
      <c r="I64" s="144"/>
      <c r="J64" s="144"/>
      <c r="K64" s="144">
        <v>2150</v>
      </c>
      <c r="L64" s="144">
        <v>2150</v>
      </c>
    </row>
    <row r="65" spans="1:12" s="11" customFormat="1" ht="14.25" customHeight="1">
      <c r="A65" s="139">
        <v>3221</v>
      </c>
      <c r="B65" s="143" t="s">
        <v>83</v>
      </c>
      <c r="C65" s="144">
        <v>0</v>
      </c>
      <c r="D65" s="144"/>
      <c r="E65" s="144"/>
      <c r="F65" s="144"/>
      <c r="G65" s="144">
        <v>0</v>
      </c>
      <c r="H65" s="144"/>
      <c r="I65" s="144"/>
      <c r="J65" s="144"/>
      <c r="K65" s="144">
        <v>0</v>
      </c>
      <c r="L65" s="144">
        <v>0</v>
      </c>
    </row>
    <row r="66" spans="1:12" s="11" customFormat="1" ht="14.25" customHeight="1">
      <c r="A66" s="139">
        <v>3225</v>
      </c>
      <c r="B66" s="143" t="s">
        <v>78</v>
      </c>
      <c r="C66" s="144">
        <v>4000</v>
      </c>
      <c r="D66" s="144"/>
      <c r="E66" s="144"/>
      <c r="F66" s="144"/>
      <c r="G66" s="144">
        <v>4000</v>
      </c>
      <c r="H66" s="144"/>
      <c r="I66" s="144"/>
      <c r="J66" s="144"/>
      <c r="K66" s="144">
        <v>4000</v>
      </c>
      <c r="L66" s="144">
        <v>4000</v>
      </c>
    </row>
    <row r="67" spans="1:12" s="11" customFormat="1" ht="14.25" customHeight="1">
      <c r="A67" s="139">
        <v>3231</v>
      </c>
      <c r="B67" s="143" t="s">
        <v>51</v>
      </c>
      <c r="C67" s="144">
        <v>50</v>
      </c>
      <c r="D67" s="144"/>
      <c r="E67" s="144"/>
      <c r="F67" s="144"/>
      <c r="G67" s="144">
        <v>50</v>
      </c>
      <c r="H67" s="144"/>
      <c r="I67" s="144"/>
      <c r="J67" s="144"/>
      <c r="K67" s="144">
        <v>50</v>
      </c>
      <c r="L67" s="144">
        <v>50</v>
      </c>
    </row>
    <row r="68" spans="1:12" s="11" customFormat="1" ht="14.25" customHeight="1">
      <c r="A68" s="139">
        <v>3238</v>
      </c>
      <c r="B68" s="143" t="s">
        <v>54</v>
      </c>
      <c r="C68" s="144">
        <v>3300</v>
      </c>
      <c r="D68" s="144"/>
      <c r="E68" s="144"/>
      <c r="F68" s="144"/>
      <c r="G68" s="144">
        <v>3300</v>
      </c>
      <c r="H68" s="144"/>
      <c r="I68" s="144"/>
      <c r="J68" s="144"/>
      <c r="K68" s="144">
        <v>3300</v>
      </c>
      <c r="L68" s="144">
        <v>3300</v>
      </c>
    </row>
    <row r="69" spans="1:12" s="11" customFormat="1" ht="14.25" customHeight="1">
      <c r="A69" s="139">
        <v>3241</v>
      </c>
      <c r="B69" s="143" t="s">
        <v>84</v>
      </c>
      <c r="C69" s="144">
        <v>0</v>
      </c>
      <c r="D69" s="144"/>
      <c r="E69" s="144"/>
      <c r="F69" s="144"/>
      <c r="G69" s="144">
        <v>0</v>
      </c>
      <c r="H69" s="144"/>
      <c r="I69" s="144"/>
      <c r="J69" s="144"/>
      <c r="K69" s="144">
        <v>0</v>
      </c>
      <c r="L69" s="144">
        <v>0</v>
      </c>
    </row>
    <row r="70" spans="1:12" s="11" customFormat="1" ht="14.25" customHeight="1">
      <c r="A70" s="139">
        <v>3295</v>
      </c>
      <c r="B70" s="143" t="s">
        <v>60</v>
      </c>
      <c r="C70" s="144">
        <v>12000</v>
      </c>
      <c r="D70" s="144"/>
      <c r="E70" s="144"/>
      <c r="F70" s="144"/>
      <c r="G70" s="144">
        <v>12000</v>
      </c>
      <c r="H70" s="144"/>
      <c r="I70" s="144"/>
      <c r="J70" s="144"/>
      <c r="K70" s="144">
        <v>12000</v>
      </c>
      <c r="L70" s="144">
        <v>12000</v>
      </c>
    </row>
    <row r="71" spans="1:12" s="11" customFormat="1" ht="14.25" customHeight="1">
      <c r="A71" s="114">
        <v>3722</v>
      </c>
      <c r="B71" s="147" t="s">
        <v>85</v>
      </c>
      <c r="C71" s="144">
        <v>56650</v>
      </c>
      <c r="D71" s="144"/>
      <c r="E71" s="144"/>
      <c r="F71" s="144"/>
      <c r="G71" s="144">
        <v>56650</v>
      </c>
      <c r="H71" s="144"/>
      <c r="I71" s="144"/>
      <c r="J71" s="144"/>
      <c r="K71" s="144">
        <v>56650</v>
      </c>
      <c r="L71" s="144">
        <v>56650</v>
      </c>
    </row>
    <row r="72" spans="1:12" s="11" customFormat="1" ht="15" customHeight="1">
      <c r="A72" s="127">
        <v>4</v>
      </c>
      <c r="B72" s="127" t="s">
        <v>76</v>
      </c>
      <c r="C72" s="135">
        <f>SUM(C73)</f>
        <v>20000</v>
      </c>
      <c r="D72" s="127"/>
      <c r="E72" s="127"/>
      <c r="F72" s="127"/>
      <c r="G72" s="135">
        <f>SUM(G73)</f>
        <v>20000</v>
      </c>
      <c r="H72" s="135"/>
      <c r="I72" s="135"/>
      <c r="J72" s="135"/>
      <c r="K72" s="135">
        <f>SUM(K73)</f>
        <v>20000</v>
      </c>
      <c r="L72" s="135">
        <f>SUM(L73)</f>
        <v>20000</v>
      </c>
    </row>
    <row r="73" spans="1:12" s="11" customFormat="1" ht="24">
      <c r="A73" s="122">
        <v>42</v>
      </c>
      <c r="B73" s="148" t="s">
        <v>31</v>
      </c>
      <c r="C73" s="124">
        <f>SUM(C74:C76)</f>
        <v>20000</v>
      </c>
      <c r="D73" s="124"/>
      <c r="E73" s="124"/>
      <c r="F73" s="124"/>
      <c r="G73" s="124">
        <f>SUM(G74:G76)</f>
        <v>20000</v>
      </c>
      <c r="H73" s="124"/>
      <c r="I73" s="124"/>
      <c r="J73" s="124"/>
      <c r="K73" s="124">
        <f>SUM(K74:K76)</f>
        <v>20000</v>
      </c>
      <c r="L73" s="124">
        <f>SUM(L74:L76)</f>
        <v>20000</v>
      </c>
    </row>
    <row r="74" spans="1:12" s="11" customFormat="1" ht="12.75">
      <c r="A74" s="150">
        <v>4221</v>
      </c>
      <c r="B74" s="151" t="s">
        <v>86</v>
      </c>
      <c r="C74" s="152">
        <v>3000</v>
      </c>
      <c r="D74" s="152"/>
      <c r="E74" s="152"/>
      <c r="F74" s="152"/>
      <c r="G74" s="152">
        <v>3000</v>
      </c>
      <c r="H74" s="152"/>
      <c r="I74" s="152"/>
      <c r="J74" s="152"/>
      <c r="K74" s="152">
        <v>3000</v>
      </c>
      <c r="L74" s="152">
        <v>3000</v>
      </c>
    </row>
    <row r="75" spans="1:12" s="11" customFormat="1" ht="12.75">
      <c r="A75" s="150">
        <v>4226</v>
      </c>
      <c r="B75" s="151" t="s">
        <v>109</v>
      </c>
      <c r="C75" s="152">
        <v>2000</v>
      </c>
      <c r="D75" s="152"/>
      <c r="E75" s="152"/>
      <c r="F75" s="152"/>
      <c r="G75" s="152">
        <v>2000</v>
      </c>
      <c r="H75" s="152"/>
      <c r="I75" s="152"/>
      <c r="J75" s="152"/>
      <c r="K75" s="152">
        <v>2000</v>
      </c>
      <c r="L75" s="152">
        <v>2000</v>
      </c>
    </row>
    <row r="76" spans="1:12" ht="12.75">
      <c r="A76" s="114">
        <v>4241</v>
      </c>
      <c r="B76" s="110" t="s">
        <v>70</v>
      </c>
      <c r="C76" s="115">
        <v>15000</v>
      </c>
      <c r="D76" s="115"/>
      <c r="E76" s="115"/>
      <c r="F76" s="115"/>
      <c r="G76" s="115">
        <v>15000</v>
      </c>
      <c r="H76" s="115"/>
      <c r="I76" s="115"/>
      <c r="J76" s="115"/>
      <c r="K76" s="115">
        <v>15000</v>
      </c>
      <c r="L76" s="115">
        <v>15000</v>
      </c>
    </row>
    <row r="77" spans="1:12" ht="12.75">
      <c r="A77" s="114"/>
      <c r="B77" s="110"/>
      <c r="C77" s="115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1:12" ht="12.75">
      <c r="A78" s="125" t="s">
        <v>36</v>
      </c>
      <c r="B78" s="125" t="s">
        <v>71</v>
      </c>
      <c r="C78" s="125">
        <f>SUM(C79)</f>
        <v>1530</v>
      </c>
      <c r="D78" s="125"/>
      <c r="E78" s="125"/>
      <c r="F78" s="125"/>
      <c r="G78" s="125"/>
      <c r="H78" s="125">
        <f>SUM(H79)</f>
        <v>1530</v>
      </c>
      <c r="I78" s="125"/>
      <c r="J78" s="125"/>
      <c r="K78" s="125">
        <f>SUM(K79)</f>
        <v>1530</v>
      </c>
      <c r="L78" s="125">
        <f>SUM(L79)</f>
        <v>1530</v>
      </c>
    </row>
    <row r="79" spans="1:12" s="11" customFormat="1" ht="12.75">
      <c r="A79" s="148">
        <v>32</v>
      </c>
      <c r="B79" s="148" t="s">
        <v>28</v>
      </c>
      <c r="C79" s="148">
        <f>SUM(C80)</f>
        <v>1530</v>
      </c>
      <c r="D79" s="148"/>
      <c r="E79" s="148"/>
      <c r="F79" s="148"/>
      <c r="G79" s="148"/>
      <c r="H79" s="148">
        <f>SUM(H80)</f>
        <v>1530</v>
      </c>
      <c r="I79" s="148"/>
      <c r="J79" s="148"/>
      <c r="K79" s="148">
        <f>SUM(K80)</f>
        <v>1530</v>
      </c>
      <c r="L79" s="148">
        <f>SUM(L80)</f>
        <v>1530</v>
      </c>
    </row>
    <row r="80" spans="1:12" ht="12.75">
      <c r="A80" s="114">
        <v>3211</v>
      </c>
      <c r="B80" s="110" t="s">
        <v>46</v>
      </c>
      <c r="C80" s="115">
        <v>1530</v>
      </c>
      <c r="D80" s="115"/>
      <c r="E80" s="115"/>
      <c r="F80" s="115"/>
      <c r="G80" s="115"/>
      <c r="H80" s="115">
        <v>1530</v>
      </c>
      <c r="I80" s="115"/>
      <c r="J80" s="115"/>
      <c r="K80" s="115">
        <v>1530</v>
      </c>
      <c r="L80" s="115">
        <v>1530</v>
      </c>
    </row>
    <row r="81" spans="1:12" ht="12.75">
      <c r="A81" s="109"/>
      <c r="B81" s="110"/>
      <c r="C81" s="115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1:12" s="11" customFormat="1" ht="12.75" customHeight="1">
      <c r="A82" s="125" t="s">
        <v>36</v>
      </c>
      <c r="B82" s="125" t="s">
        <v>72</v>
      </c>
      <c r="C82" s="136">
        <f>SUM(C83)</f>
        <v>61454</v>
      </c>
      <c r="D82" s="136"/>
      <c r="E82" s="136"/>
      <c r="F82" s="136"/>
      <c r="G82" s="136">
        <f>SUM(G84)</f>
        <v>61454</v>
      </c>
      <c r="H82" s="136"/>
      <c r="I82" s="136"/>
      <c r="J82" s="136"/>
      <c r="K82" s="136">
        <f>SUM(K83)</f>
        <v>61454</v>
      </c>
      <c r="L82" s="136">
        <f>SUM(L83)</f>
        <v>61454</v>
      </c>
    </row>
    <row r="83" spans="1:12" s="11" customFormat="1" ht="12.75">
      <c r="A83" s="135">
        <v>3</v>
      </c>
      <c r="B83" s="135" t="s">
        <v>23</v>
      </c>
      <c r="C83" s="135">
        <f>SUM(C84)</f>
        <v>61454</v>
      </c>
      <c r="D83" s="135"/>
      <c r="E83" s="135"/>
      <c r="F83" s="135"/>
      <c r="G83" s="135">
        <f>SUM(G84)</f>
        <v>61454</v>
      </c>
      <c r="H83" s="135"/>
      <c r="I83" s="135"/>
      <c r="J83" s="135"/>
      <c r="K83" s="135">
        <f>SUM(K84)</f>
        <v>61454</v>
      </c>
      <c r="L83" s="135">
        <f>SUM(L84)</f>
        <v>61454</v>
      </c>
    </row>
    <row r="84" spans="1:12" s="11" customFormat="1" ht="12.75">
      <c r="A84" s="148">
        <v>32</v>
      </c>
      <c r="B84" s="148" t="s">
        <v>28</v>
      </c>
      <c r="C84" s="156">
        <f>SUM(C85:C87)</f>
        <v>61454</v>
      </c>
      <c r="D84" s="156"/>
      <c r="E84" s="156"/>
      <c r="F84" s="156"/>
      <c r="G84" s="156">
        <f>SUM(G85:G87)</f>
        <v>61454</v>
      </c>
      <c r="H84" s="156"/>
      <c r="I84" s="156"/>
      <c r="J84" s="156"/>
      <c r="K84" s="156">
        <f>SUM(K85:K87)</f>
        <v>61454</v>
      </c>
      <c r="L84" s="156">
        <f>SUM(L85:L87)</f>
        <v>61454</v>
      </c>
    </row>
    <row r="85" spans="1:12" s="154" customFormat="1" ht="12.75">
      <c r="A85" s="149">
        <v>3222</v>
      </c>
      <c r="B85" s="149" t="s">
        <v>87</v>
      </c>
      <c r="C85" s="157">
        <v>54454</v>
      </c>
      <c r="D85" s="157"/>
      <c r="E85" s="157"/>
      <c r="F85" s="157"/>
      <c r="G85" s="157">
        <v>54454</v>
      </c>
      <c r="H85" s="157"/>
      <c r="I85" s="157"/>
      <c r="J85" s="157"/>
      <c r="K85" s="157">
        <v>54454</v>
      </c>
      <c r="L85" s="157">
        <v>54454</v>
      </c>
    </row>
    <row r="86" spans="1:12" s="154" customFormat="1" ht="12.75">
      <c r="A86" s="149">
        <v>3222</v>
      </c>
      <c r="B86" s="149" t="s">
        <v>110</v>
      </c>
      <c r="C86" s="157">
        <v>1000</v>
      </c>
      <c r="D86" s="157"/>
      <c r="E86" s="157"/>
      <c r="F86" s="157"/>
      <c r="G86" s="157">
        <v>1000</v>
      </c>
      <c r="H86" s="157"/>
      <c r="I86" s="157"/>
      <c r="J86" s="157"/>
      <c r="K86" s="157">
        <v>1000</v>
      </c>
      <c r="L86" s="157">
        <v>1000</v>
      </c>
    </row>
    <row r="87" spans="1:12" ht="12.75">
      <c r="A87" s="155">
        <v>3222</v>
      </c>
      <c r="B87" s="110" t="s">
        <v>88</v>
      </c>
      <c r="C87" s="157">
        <v>6000</v>
      </c>
      <c r="D87" s="157"/>
      <c r="E87" s="157"/>
      <c r="F87" s="157"/>
      <c r="G87" s="157">
        <v>6000</v>
      </c>
      <c r="H87" s="157"/>
      <c r="I87" s="157"/>
      <c r="J87" s="157"/>
      <c r="K87" s="157">
        <v>6000</v>
      </c>
      <c r="L87" s="157">
        <v>6000</v>
      </c>
    </row>
    <row r="88" spans="1:12" s="11" customFormat="1" ht="12.75">
      <c r="A88" s="125" t="s">
        <v>36</v>
      </c>
      <c r="B88" s="125" t="s">
        <v>72</v>
      </c>
      <c r="C88" s="136">
        <f>SUM(C89)</f>
        <v>131636</v>
      </c>
      <c r="D88" s="136"/>
      <c r="E88" s="136"/>
      <c r="F88" s="136"/>
      <c r="G88" s="136">
        <f>SUM(G89)</f>
        <v>131636</v>
      </c>
      <c r="H88" s="136"/>
      <c r="I88" s="136"/>
      <c r="J88" s="136"/>
      <c r="K88" s="136">
        <f>SUM(K89)</f>
        <v>131636</v>
      </c>
      <c r="L88" s="136">
        <f>SUM(L89)</f>
        <v>131636</v>
      </c>
    </row>
    <row r="89" spans="1:12" s="135" customFormat="1" ht="12.75">
      <c r="A89" s="135">
        <v>3</v>
      </c>
      <c r="B89" s="135" t="s">
        <v>23</v>
      </c>
      <c r="C89" s="135">
        <f>SUM(C90)</f>
        <v>131636</v>
      </c>
      <c r="G89" s="135">
        <f>SUM(G90)</f>
        <v>131636</v>
      </c>
      <c r="K89" s="135">
        <f>SUM(K90)</f>
        <v>131636</v>
      </c>
      <c r="L89" s="135">
        <f>SUM(L90)</f>
        <v>131636</v>
      </c>
    </row>
    <row r="90" spans="1:12" s="148" customFormat="1" ht="12">
      <c r="A90" s="148">
        <v>31</v>
      </c>
      <c r="B90" s="148" t="s">
        <v>24</v>
      </c>
      <c r="C90" s="156">
        <f>SUM(C91:C95)</f>
        <v>131636</v>
      </c>
      <c r="D90" s="156"/>
      <c r="E90" s="156"/>
      <c r="F90" s="156"/>
      <c r="G90" s="156">
        <f>SUM(G91:G95)</f>
        <v>131636</v>
      </c>
      <c r="H90" s="156"/>
      <c r="I90" s="156"/>
      <c r="J90" s="156"/>
      <c r="K90" s="156">
        <f>SUM(K91:K95)</f>
        <v>131636</v>
      </c>
      <c r="L90" s="156">
        <f>SUM(L91:L95)</f>
        <v>131636</v>
      </c>
    </row>
    <row r="91" spans="1:12" ht="12.75">
      <c r="A91" s="114">
        <v>3111</v>
      </c>
      <c r="B91" s="110" t="s">
        <v>73</v>
      </c>
      <c r="C91" s="115">
        <v>78000</v>
      </c>
      <c r="D91" s="115"/>
      <c r="E91" s="115"/>
      <c r="F91" s="115"/>
      <c r="G91" s="115">
        <v>78000</v>
      </c>
      <c r="H91" s="115"/>
      <c r="I91" s="115"/>
      <c r="J91" s="115"/>
      <c r="K91" s="115">
        <v>78000</v>
      </c>
      <c r="L91" s="115">
        <v>78000</v>
      </c>
    </row>
    <row r="92" spans="1:12" ht="12.75">
      <c r="A92" s="114">
        <v>3121</v>
      </c>
      <c r="B92" s="110" t="s">
        <v>89</v>
      </c>
      <c r="C92" s="115">
        <v>7500</v>
      </c>
      <c r="D92" s="115"/>
      <c r="E92" s="115"/>
      <c r="F92" s="115"/>
      <c r="G92" s="115">
        <v>7500</v>
      </c>
      <c r="H92" s="115"/>
      <c r="I92" s="115"/>
      <c r="J92" s="115"/>
      <c r="K92" s="115">
        <v>7500</v>
      </c>
      <c r="L92" s="115">
        <v>7500</v>
      </c>
    </row>
    <row r="93" spans="1:12" ht="12.75">
      <c r="A93" s="114">
        <v>3132</v>
      </c>
      <c r="B93" s="110" t="s">
        <v>74</v>
      </c>
      <c r="C93" s="115">
        <v>14136</v>
      </c>
      <c r="D93" s="115"/>
      <c r="E93" s="115"/>
      <c r="F93" s="115"/>
      <c r="G93" s="115">
        <v>14136</v>
      </c>
      <c r="H93" s="115"/>
      <c r="I93" s="115"/>
      <c r="J93" s="115"/>
      <c r="K93" s="115">
        <v>14136</v>
      </c>
      <c r="L93" s="115">
        <v>14136</v>
      </c>
    </row>
    <row r="94" spans="1:12" ht="12.75">
      <c r="A94" s="114">
        <v>3133</v>
      </c>
      <c r="B94" s="110" t="s">
        <v>75</v>
      </c>
      <c r="C94" s="115">
        <v>2000</v>
      </c>
      <c r="D94" s="115"/>
      <c r="E94" s="115"/>
      <c r="F94" s="115"/>
      <c r="G94" s="115">
        <v>2000</v>
      </c>
      <c r="H94" s="115"/>
      <c r="I94" s="115"/>
      <c r="J94" s="115"/>
      <c r="K94" s="115">
        <v>2000</v>
      </c>
      <c r="L94" s="115">
        <v>2000</v>
      </c>
    </row>
    <row r="95" spans="1:12" ht="12.75">
      <c r="A95" s="114">
        <v>3212</v>
      </c>
      <c r="B95" s="110" t="s">
        <v>90</v>
      </c>
      <c r="C95" s="115">
        <v>30000</v>
      </c>
      <c r="D95" s="115"/>
      <c r="E95" s="115"/>
      <c r="F95" s="115"/>
      <c r="G95" s="115">
        <v>30000</v>
      </c>
      <c r="H95" s="115"/>
      <c r="I95" s="115"/>
      <c r="J95" s="115"/>
      <c r="K95" s="115">
        <v>30000</v>
      </c>
      <c r="L95" s="115">
        <v>30000</v>
      </c>
    </row>
    <row r="96" spans="1:12" ht="12.75">
      <c r="A96" s="85"/>
      <c r="B96" s="14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85"/>
      <c r="B97" s="14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85"/>
      <c r="B98" s="14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75">
      <c r="A99" s="85"/>
      <c r="B99" s="14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2.75">
      <c r="A100" s="85"/>
      <c r="B100" s="14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2.75">
      <c r="A101" s="85"/>
      <c r="B101" s="14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85"/>
      <c r="B102" s="14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85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75">
      <c r="A104" s="85"/>
      <c r="B104" s="14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85"/>
      <c r="B105" s="14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2.75">
      <c r="A106" s="85"/>
      <c r="B106" s="14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2.75">
      <c r="A107" s="85"/>
      <c r="B107" s="14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85"/>
      <c r="B108" s="14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85"/>
      <c r="B109" s="14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85"/>
      <c r="B110" s="14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85"/>
      <c r="B111" s="14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2.75">
      <c r="A112" s="85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2.75">
      <c r="A113" s="85"/>
      <c r="B113" s="14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2.75">
      <c r="A114" s="85"/>
      <c r="B114" s="14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2.75">
      <c r="A115" s="85"/>
      <c r="B115" s="14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2.75">
      <c r="A116" s="85"/>
      <c r="B116" s="14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85"/>
      <c r="B117" s="14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85"/>
      <c r="B118" s="14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85"/>
      <c r="B119" s="14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>
      <c r="A120" s="85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85"/>
      <c r="B121" s="14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85"/>
      <c r="B122" s="14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85"/>
      <c r="B123" s="14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85"/>
      <c r="B124" s="14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85"/>
      <c r="B125" s="14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2.75">
      <c r="A126" s="85"/>
      <c r="B126" s="14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2.75">
      <c r="A127" s="85"/>
      <c r="B127" s="14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85"/>
      <c r="B128" s="14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85"/>
      <c r="B129" s="14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85"/>
      <c r="B130" s="14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85"/>
      <c r="B131" s="14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85"/>
      <c r="B132" s="14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85"/>
      <c r="B133" s="14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85"/>
      <c r="B134" s="14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85"/>
      <c r="B135" s="14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85"/>
      <c r="B136" s="14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85"/>
      <c r="B137" s="14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85"/>
      <c r="B138" s="14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85"/>
      <c r="B139" s="14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85"/>
      <c r="B140" s="14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85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85"/>
      <c r="B142" s="14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85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85"/>
      <c r="B144" s="14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85"/>
      <c r="B145" s="14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85"/>
      <c r="B146" s="14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85"/>
      <c r="B147" s="14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85"/>
      <c r="B148" s="14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85"/>
      <c r="B149" s="14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85"/>
      <c r="B150" s="14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85"/>
      <c r="B151" s="14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85"/>
      <c r="B152" s="14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85"/>
      <c r="B153" s="14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85"/>
      <c r="B154" s="14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85"/>
      <c r="B155" s="14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85"/>
      <c r="B156" s="14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85"/>
      <c r="B157" s="14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85"/>
      <c r="B158" s="14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85"/>
      <c r="B159" s="14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85"/>
      <c r="B160" s="14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85"/>
      <c r="B161" s="14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85"/>
      <c r="B162" s="14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85"/>
      <c r="B163" s="14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85"/>
      <c r="B164" s="14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85"/>
      <c r="B165" s="14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85"/>
      <c r="B166" s="14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85"/>
      <c r="B167" s="14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85"/>
      <c r="B168" s="14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85"/>
      <c r="B169" s="14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85"/>
      <c r="B170" s="14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85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85"/>
      <c r="B172" s="14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85"/>
      <c r="B173" s="14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85"/>
      <c r="B174" s="14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85"/>
      <c r="B175" s="14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85"/>
      <c r="B176" s="14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85"/>
      <c r="B177" s="14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85"/>
      <c r="B178" s="14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85"/>
      <c r="B179" s="14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85"/>
      <c r="B180" s="14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85"/>
      <c r="B181" s="14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85"/>
      <c r="B182" s="14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85"/>
      <c r="B183" s="14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85"/>
      <c r="B184" s="14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85"/>
      <c r="B185" s="14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85"/>
      <c r="B186" s="14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85"/>
      <c r="B187" s="14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85"/>
      <c r="B188" s="14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85"/>
      <c r="B189" s="14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85"/>
      <c r="B190" s="14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85"/>
      <c r="B191" s="14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85"/>
      <c r="B192" s="14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85"/>
      <c r="B193" s="14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85"/>
      <c r="B194" s="14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85"/>
      <c r="B195" s="14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85"/>
      <c r="B196" s="14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85"/>
      <c r="B197" s="14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85"/>
      <c r="B198" s="14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85"/>
      <c r="B199" s="14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85"/>
      <c r="B200" s="14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85"/>
      <c r="B201" s="14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85"/>
      <c r="B202" s="14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85"/>
      <c r="B203" s="14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85"/>
      <c r="B204" s="14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85"/>
      <c r="B205" s="14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85"/>
      <c r="B206" s="14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85"/>
      <c r="B207" s="14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85"/>
      <c r="B208" s="14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85"/>
      <c r="B209" s="14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85"/>
      <c r="B210" s="14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85"/>
      <c r="B211" s="14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85"/>
      <c r="B212" s="14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85"/>
      <c r="B213" s="14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85"/>
      <c r="B214" s="14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85"/>
      <c r="B215" s="14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85"/>
      <c r="B216" s="14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85"/>
      <c r="B217" s="14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85"/>
      <c r="B218" s="14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85"/>
      <c r="B219" s="14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85"/>
      <c r="B220" s="14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85"/>
      <c r="B221" s="14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85"/>
      <c r="B222" s="14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85"/>
      <c r="B223" s="14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85"/>
      <c r="B224" s="14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85"/>
      <c r="B225" s="14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85"/>
      <c r="B226" s="14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85"/>
      <c r="B227" s="14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85"/>
      <c r="B228" s="14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85"/>
      <c r="B229" s="14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85"/>
      <c r="B230" s="14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85"/>
      <c r="B231" s="14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85"/>
      <c r="B232" s="14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85"/>
      <c r="B233" s="14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85"/>
      <c r="B234" s="14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85"/>
      <c r="B235" s="14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85"/>
      <c r="B236" s="14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85"/>
      <c r="B237" s="14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85"/>
      <c r="B238" s="14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85"/>
      <c r="B239" s="14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85"/>
      <c r="B240" s="14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85"/>
      <c r="B241" s="14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85"/>
      <c r="B242" s="14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85"/>
      <c r="B243" s="14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85"/>
      <c r="B244" s="14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85"/>
      <c r="B245" s="14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85"/>
      <c r="B246" s="14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85"/>
      <c r="B247" s="14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85"/>
      <c r="B248" s="14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85"/>
      <c r="B249" s="14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85"/>
      <c r="B250" s="14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85"/>
      <c r="B251" s="14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85"/>
      <c r="B252" s="14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85"/>
      <c r="B253" s="14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85"/>
      <c r="B254" s="14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85"/>
      <c r="B255" s="14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85"/>
      <c r="B256" s="14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85"/>
      <c r="B257" s="14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85"/>
      <c r="B258" s="14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85"/>
      <c r="B259" s="14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85"/>
      <c r="B260" s="14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85"/>
      <c r="B261" s="14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85"/>
      <c r="B262" s="14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85"/>
      <c r="B263" s="14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85"/>
      <c r="B264" s="14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85"/>
      <c r="B265" s="14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85"/>
      <c r="B266" s="14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85"/>
      <c r="B267" s="14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85"/>
      <c r="B268" s="14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85"/>
      <c r="B269" s="14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85"/>
      <c r="B270" s="14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85"/>
      <c r="B271" s="14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85"/>
      <c r="B272" s="14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85"/>
      <c r="B273" s="14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85"/>
      <c r="B274" s="14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85"/>
      <c r="B275" s="14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85"/>
      <c r="B276" s="14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85"/>
      <c r="B277" s="14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85"/>
      <c r="B278" s="14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85"/>
      <c r="B279" s="14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85"/>
      <c r="B280" s="14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85"/>
      <c r="B281" s="14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85"/>
      <c r="B282" s="14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85"/>
      <c r="B283" s="14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85"/>
      <c r="B284" s="14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85"/>
      <c r="B285" s="14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85"/>
      <c r="B286" s="14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85"/>
      <c r="B287" s="14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85"/>
      <c r="B288" s="14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85"/>
      <c r="B289" s="14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85"/>
      <c r="B290" s="14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85"/>
      <c r="B291" s="14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85"/>
      <c r="B292" s="14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85"/>
      <c r="B293" s="14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85"/>
      <c r="B294" s="14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85"/>
      <c r="B295" s="14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85"/>
      <c r="B296" s="14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85"/>
      <c r="B297" s="14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85"/>
      <c r="B298" s="14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85"/>
      <c r="B299" s="14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85"/>
      <c r="B300" s="14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85"/>
      <c r="B301" s="14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85"/>
      <c r="B302" s="14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85"/>
      <c r="B303" s="14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85"/>
      <c r="B304" s="14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85"/>
      <c r="B305" s="14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85"/>
      <c r="B306" s="14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85"/>
      <c r="B307" s="14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85"/>
      <c r="B308" s="14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85"/>
      <c r="B309" s="14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85"/>
      <c r="B310" s="14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85"/>
      <c r="B311" s="14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85"/>
      <c r="B312" s="14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85"/>
      <c r="B313" s="14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85"/>
      <c r="B314" s="14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85"/>
      <c r="B315" s="14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85"/>
      <c r="B316" s="14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85"/>
      <c r="B317" s="14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85"/>
      <c r="B318" s="14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85"/>
      <c r="B319" s="14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85"/>
      <c r="B320" s="14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85"/>
      <c r="B321" s="14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85"/>
      <c r="B322" s="14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85"/>
      <c r="B323" s="14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85"/>
      <c r="B324" s="14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85"/>
      <c r="B325" s="14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85"/>
      <c r="B326" s="14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85"/>
      <c r="B327" s="14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85"/>
      <c r="B328" s="14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85"/>
      <c r="B329" s="14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85"/>
      <c r="B330" s="14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85"/>
      <c r="B331" s="14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85"/>
      <c r="B332" s="14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85"/>
      <c r="B333" s="14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85"/>
      <c r="B334" s="14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85"/>
      <c r="B335" s="14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85"/>
      <c r="B336" s="14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85"/>
      <c r="B337" s="14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85"/>
      <c r="B338" s="14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85"/>
      <c r="B339" s="14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85"/>
      <c r="B340" s="14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85"/>
      <c r="B341" s="14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85"/>
      <c r="B342" s="14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85"/>
      <c r="B343" s="14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85"/>
      <c r="B344" s="14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85"/>
      <c r="B345" s="14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85"/>
      <c r="B346" s="14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85"/>
      <c r="B347" s="14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85"/>
      <c r="B348" s="14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85"/>
      <c r="B349" s="14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85"/>
      <c r="B350" s="14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85"/>
      <c r="B351" s="14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85"/>
      <c r="B352" s="14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85"/>
      <c r="B353" s="14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85"/>
      <c r="B354" s="14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85"/>
      <c r="B355" s="14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85"/>
      <c r="B356" s="14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85"/>
      <c r="B357" s="14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85"/>
      <c r="B358" s="14"/>
      <c r="C358" s="9"/>
      <c r="D358" s="9"/>
      <c r="E358" s="9"/>
      <c r="F358" s="9"/>
      <c r="G358" s="9"/>
      <c r="H358" s="9"/>
      <c r="I358" s="9"/>
      <c r="J358" s="9"/>
      <c r="K358" s="9"/>
      <c r="L358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KomarnicaNovo2</cp:lastModifiedBy>
  <cp:lastPrinted>2019-12-18T07:56:22Z</cp:lastPrinted>
  <dcterms:created xsi:type="dcterms:W3CDTF">2013-09-11T11:00:21Z</dcterms:created>
  <dcterms:modified xsi:type="dcterms:W3CDTF">2021-10-25T11:26:00Z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